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py of Context" sheetId="1" r:id="rId4"/>
    <sheet state="visible" name="Salaries per Role" sheetId="2" r:id="rId5"/>
    <sheet state="visible" name="Data Source 1" sheetId="3" r:id="rId6"/>
    <sheet state="visible" name="Data Source 2" sheetId="4" r:id="rId7"/>
    <sheet state="visible" name="Staff List" sheetId="5" r:id="rId8"/>
    <sheet state="visible" name="Job Descriptions" sheetId="6" r:id="rId9"/>
    <sheet state="visible" name="Data Analysis" sheetId="7" r:id="rId10"/>
    <sheet state="visible" name="Per Department Impact Analysis" sheetId="8" r:id="rId11"/>
    <sheet state="visible" name="Per Team Impact Analysis" sheetId="9" r:id="rId12"/>
    <sheet state="visible" name="Per Seniority Level Impact Anal" sheetId="10" r:id="rId13"/>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The reference your data source uses for each role and each level.
eg. for a junior software engineer, Option Impact uses "SW Engineer 1"</t>
      </text>
    </comment>
    <comment authorId="0" ref="B1">
      <text>
        <t xml:space="preserve">Where you can find enough reliable data. For startups, it is often San Francisco.</t>
      </text>
    </comment>
    <comment authorId="0" ref="I1">
      <text>
        <t xml:space="preserve">Where your employees are located.</t>
      </text>
    </comment>
  </commentList>
</comments>
</file>

<file path=xl/comments2.xml><?xml version="1.0" encoding="utf-8"?>
<comments xmlns:r="http://schemas.openxmlformats.org/officeDocument/2006/relationships" xmlns="http://schemas.openxmlformats.org/spreadsheetml/2006/main">
  <authors>
    <author/>
  </authors>
  <commentList>
    <comment authorId="0" ref="A1">
      <text>
        <t xml:space="preserve">The reference your data source uses for each role and each level.
eg. for a junior software engineer, Option Impact uses "SW Engineer 1"</t>
      </text>
    </comment>
    <comment authorId="0" ref="B1">
      <text>
        <t xml:space="preserve">Where you can find enough reliable data. For startups, it is often San Francisco.</t>
      </text>
    </comment>
    <comment authorId="0" ref="I1">
      <text>
        <t xml:space="preserve">Where your employees are located.</t>
      </text>
    </comment>
  </commentList>
</comments>
</file>

<file path=xl/comments3.xml><?xml version="1.0" encoding="utf-8"?>
<comments xmlns:r="http://schemas.openxmlformats.org/officeDocument/2006/relationships" xmlns="http://schemas.openxmlformats.org/spreadsheetml/2006/main">
  <authors>
    <author/>
  </authors>
  <commentList>
    <comment authorId="0" ref="H1">
      <text>
        <t xml:space="preserve">At Unito, we ensure our employees that we won't lower their salaries, even if the data says so.
So if a salary update results in a lower salary for some employees, we grandfather in their current salary and they will catch up to the current compensation matrix when they get a promotion or when we update it again.</t>
      </text>
    </comment>
  </commentList>
</comments>
</file>

<file path=xl/comments4.xml><?xml version="1.0" encoding="utf-8"?>
<comments xmlns:r="http://schemas.openxmlformats.org/officeDocument/2006/relationships" xmlns="http://schemas.openxmlformats.org/spreadsheetml/2006/main">
  <authors>
    <author/>
  </authors>
  <commentList>
    <comment authorId="0" ref="B9">
      <text>
        <t xml:space="preserve">Used for the Gender Pay Gap Adjustment</t>
      </text>
    </comment>
    <comment authorId="0" ref="C9">
      <text>
        <t xml:space="preserve">Used to determine milestones</t>
      </text>
    </comment>
    <comment authorId="0" ref="A14">
      <text>
        <t xml:space="preserve">We define "dominated by women" as being &gt;70%. So only the roles in green receive the adjustment.</t>
      </text>
    </comment>
  </commentList>
</comments>
</file>

<file path=xl/sharedStrings.xml><?xml version="1.0" encoding="utf-8"?>
<sst xmlns="http://schemas.openxmlformats.org/spreadsheetml/2006/main" count="262" uniqueCount="160">
  <si>
    <t>Context</t>
  </si>
  <si>
    <t xml:space="preserve">This is the template for the transparent compensation matrix we use internally at Unito. Everyone in the company is aware of how much everyone else makes. There's no need to hide that information as salaries are set based on a skills-based scale and everyone at the same level in the same role is paid the same salary. The salaries themselves are informed by different data sources to ensure we're paying good wages — in our case Option Impact and Radford. We choose the data pulled from these sources based on percentile at which we pay out, location, and company stage.
</t>
  </si>
  <si>
    <t>The purpose of each tab in this spreadsheet</t>
  </si>
  <si>
    <r>
      <rPr>
        <rFont val="Source Sans Pro"/>
        <color theme="1"/>
        <sz val="11.0"/>
      </rPr>
      <t xml:space="preserve">- </t>
    </r>
    <r>
      <rPr>
        <rFont val="Source Sans Pro"/>
        <b/>
        <color theme="1"/>
        <sz val="11.0"/>
      </rPr>
      <t>Salaries per role.</t>
    </r>
    <r>
      <rPr>
        <rFont val="Source Sans Pro"/>
        <color theme="1"/>
        <sz val="11.0"/>
      </rPr>
      <t xml:space="preserve"> Where compensation bands for each role are built. Each role has 6 levels from entry level to director (common levelling system used by data sources / executives fit outside of this range). Managers &amp; Individual Contributors earn the same salary when at the same level.
- </t>
    </r>
    <r>
      <rPr>
        <rFont val="Source Sans Pro"/>
        <b/>
        <color theme="1"/>
        <sz val="11.0"/>
      </rPr>
      <t>Data source 1 and 2.</t>
    </r>
    <r>
      <rPr>
        <rFont val="Source Sans Pro"/>
        <color theme="1"/>
        <sz val="11.0"/>
      </rPr>
      <t xml:space="preserve"> To input data from each of your data sources. Enables you to add data for 2 locations, a useful feature if your can't find enough reliable data for your local market.
- </t>
    </r>
    <r>
      <rPr>
        <rFont val="Source Sans Pro"/>
        <b/>
        <color theme="1"/>
        <sz val="11.0"/>
      </rPr>
      <t>Staff list.</t>
    </r>
    <r>
      <rPr>
        <rFont val="Source Sans Pro"/>
        <color theme="1"/>
        <sz val="11.0"/>
      </rPr>
      <t xml:space="preserve"> A list of team members and their salaries. This increases transparency and is useful in analyzing the impact any salary update will have on your payroll budget. 
- </t>
    </r>
    <r>
      <rPr>
        <rFont val="Source Sans Pro"/>
        <b/>
        <color theme="1"/>
        <sz val="11.0"/>
      </rPr>
      <t>Job descriptions.</t>
    </r>
    <r>
      <rPr>
        <rFont val="Source Sans Pro"/>
        <color theme="1"/>
        <sz val="11.0"/>
      </rPr>
      <t xml:space="preserve"> Pull the definition of each 'job family' you referenced from your data sources to show staff why these were chosen for each role (</t>
    </r>
    <r>
      <rPr>
        <rFont val="Source Sans Pro"/>
        <i/>
        <color theme="1"/>
        <sz val="11.0"/>
      </rPr>
      <t>tip: sometimes it makes sense to blend 2 job families together to create the right band for a specific role</t>
    </r>
    <r>
      <rPr>
        <rFont val="Source Sans Pro"/>
        <color theme="1"/>
        <sz val="11.0"/>
      </rPr>
      <t xml:space="preserve">).
- </t>
    </r>
    <r>
      <rPr>
        <rFont val="Source Sans Pro"/>
        <b/>
        <color theme="1"/>
        <sz val="11.0"/>
      </rPr>
      <t>Analysis tabs.</t>
    </r>
    <r>
      <rPr>
        <rFont val="Source Sans Pro"/>
        <color theme="1"/>
        <sz val="11.0"/>
      </rPr>
      <t xml:space="preserve"> To crunch the numbers. If you're changing salaries, look at the budget impact per team, department, and seniority level.</t>
    </r>
  </si>
  <si>
    <t>How to use this template</t>
  </si>
  <si>
    <r>
      <rPr>
        <rFont val="Source Sans Pro"/>
        <b/>
        <color theme="1"/>
        <sz val="11.0"/>
      </rPr>
      <t>1-</t>
    </r>
    <r>
      <rPr>
        <rFont val="Source Sans Pro"/>
        <color theme="1"/>
        <sz val="11.0"/>
      </rPr>
      <t xml:space="preserve"> Choose your data sources.
</t>
    </r>
    <r>
      <rPr>
        <rFont val="Source Sans Pro"/>
        <b/>
        <color theme="1"/>
        <sz val="11.0"/>
      </rPr>
      <t>2-</t>
    </r>
    <r>
      <rPr>
        <rFont val="Source Sans Pro"/>
        <color theme="1"/>
        <sz val="11.0"/>
      </rPr>
      <t xml:space="preserve"> Choose how you will filter the data based on company stage. For staff, you will often need to use a wide filter to get enough data (eg. pre or post revenue). For executives, you can go more granular and add filters like fundraising stage.
</t>
    </r>
    <r>
      <rPr>
        <rFont val="Source Sans Pro"/>
        <b/>
        <color theme="1"/>
        <sz val="11.0"/>
      </rPr>
      <t>3-</t>
    </r>
    <r>
      <rPr>
        <rFont val="Source Sans Pro"/>
        <color theme="1"/>
        <sz val="11.0"/>
      </rPr>
      <t xml:space="preserve"> Choose the percentile at which you want to pay. At Unito, we align this percentile with the stage of our company, see more about that in the "Milestones" section below.
</t>
    </r>
    <r>
      <rPr>
        <rFont val="Source Sans Pro"/>
        <b/>
        <color theme="1"/>
        <sz val="11.0"/>
      </rPr>
      <t>4-</t>
    </r>
    <r>
      <rPr>
        <rFont val="Source Sans Pro"/>
        <color theme="1"/>
        <sz val="11.0"/>
      </rPr>
      <t xml:space="preserve"> Check the integrity of the data for your local region (Are there enough data points? Are the numbers coherent from one level to another?). If your local region doesn't have reliable data, add data from a reference region with more data points (for startups, San Francisco is often a good one). </t>
    </r>
    <r>
      <rPr>
        <rFont val="Source Sans Pro"/>
        <i/>
        <color theme="1"/>
        <sz val="11.0"/>
      </rPr>
      <t>Note: the spreadsheet is setup for use of a reference region by default, you will need to modify formulas if you don't need one.</t>
    </r>
    <r>
      <rPr>
        <rFont val="Source Sans Pro"/>
        <color theme="1"/>
        <sz val="11.0"/>
      </rPr>
      <t xml:space="preserve"> 
</t>
    </r>
    <r>
      <rPr>
        <rFont val="Source Sans Pro"/>
        <b/>
        <color theme="1"/>
        <sz val="11.0"/>
      </rPr>
      <t>5-</t>
    </r>
    <r>
      <rPr>
        <rFont val="Source Sans Pro"/>
        <color theme="1"/>
        <sz val="11.0"/>
      </rPr>
      <t xml:space="preserve"> Input the data in the spreadsheet (input in the cells in yellow only, the cells in white will be filled out automatically). Start with 'Data Source 1 &amp; 2', then 'Salaries per Role', then 'Staff List'
</t>
    </r>
    <r>
      <rPr>
        <rFont val="Source Sans Pro"/>
        <b/>
        <color theme="1"/>
        <sz val="11.0"/>
      </rPr>
      <t xml:space="preserve">6- </t>
    </r>
    <r>
      <rPr>
        <rFont val="Source Sans Pro"/>
        <color theme="1"/>
        <sz val="11.0"/>
      </rPr>
      <t xml:space="preserve">Analyze and fine tune the results obtained. Check the numbers against your local market (eg. candidate salary expectations), you might need to pull more data for some roles.
Use this document in tandem with the </t>
    </r>
    <r>
      <rPr>
        <rFont val="Source Sans Pro"/>
        <color rgb="FFFBBC04"/>
        <sz val="11.0"/>
      </rPr>
      <t>Salary</t>
    </r>
    <r>
      <rPr>
        <rFont val="Source Sans Pro"/>
        <color theme="1"/>
        <sz val="11.0"/>
      </rPr>
      <t xml:space="preserve"> Levels template in the toolkit.
And the entire point of this matrix is to be transparent with staff, so make sure you share it!</t>
    </r>
  </si>
  <si>
    <t>If you want to go to the next level...</t>
  </si>
  <si>
    <r>
      <rPr>
        <rFont val="Source Sans Pro"/>
        <b/>
        <sz val="11.0"/>
      </rPr>
      <t xml:space="preserve">Gender Pay Gap Adjustment
</t>
    </r>
    <r>
      <rPr>
        <rFont val="Source Sans Pro"/>
        <sz val="11.0"/>
      </rPr>
      <t>At Unito,</t>
    </r>
    <r>
      <rPr>
        <rFont val="Source Sans Pro"/>
        <color rgb="FF000000"/>
        <sz val="11.0"/>
      </rPr>
      <t xml:space="preserve"> </t>
    </r>
    <r>
      <rPr>
        <rFont val="Source Sans Pro"/>
        <color rgb="FF1155CC"/>
        <sz val="11.0"/>
        <u/>
      </rPr>
      <t>we've also adjusted salaries for roles traditionally dominated by female in order to combat gender bias in salary averages</t>
    </r>
    <r>
      <rPr>
        <rFont val="Source Sans Pro"/>
        <sz val="11.0"/>
      </rPr>
      <t xml:space="preserve">. 
</t>
    </r>
    <r>
      <rPr>
        <rFont val="Source Sans Pro"/>
        <i/>
        <sz val="11.0"/>
      </rPr>
      <t xml:space="preserve">Use the 'Gender Distribution Per Role' and 'Salary Increase per Percentile' tables if you'd like to do something similar.
</t>
    </r>
    <r>
      <rPr>
        <rFont val="Source Sans Pro"/>
        <b/>
        <sz val="11.0"/>
      </rPr>
      <t xml:space="preserve">Milestones
</t>
    </r>
    <r>
      <rPr>
        <rFont val="Source Sans Pro"/>
        <sz val="11.0"/>
      </rPr>
      <t xml:space="preserve">We also have a system in place to align our compensation strategy with the growth of our company: we set revenue milestones to gradually increase the percentile at which we pay as the company grows (eg. when we hit 10M ARR, we'll start paying at the 60th percentile.
</t>
    </r>
    <r>
      <rPr>
        <rFont val="Source Sans Pro"/>
        <i/>
        <sz val="11.0"/>
      </rPr>
      <t xml:space="preserve">Use the 'Salary Increase per Percentile' table if you'd like to do something similar
</t>
    </r>
    <r>
      <rPr>
        <rFont val="Source Sans Pro"/>
        <b/>
        <sz val="11.0"/>
      </rPr>
      <t xml:space="preserve">Steps
</t>
    </r>
    <r>
      <rPr>
        <rFont val="Source Sans Pro"/>
        <sz val="11.0"/>
      </rPr>
      <t>If you feel like 6 levels won't be enough to place the varying levels of seniority of your staff, you could add steps between the levels. We recently added mid-steps after level 3 is reached. A step-up represents 50% of the salary increase to the next level.</t>
    </r>
  </si>
  <si>
    <t>SENIORITY LEVEL</t>
  </si>
  <si>
    <t>SALARIES</t>
  </si>
  <si>
    <t>MARKET RATES (50th percentile)</t>
  </si>
  <si>
    <t>Role Code</t>
  </si>
  <si>
    <t>IC Path</t>
  </si>
  <si>
    <t>Manager Path</t>
  </si>
  <si>
    <t>Average of data sets, converted for local market</t>
  </si>
  <si>
    <t>Data Set 1</t>
  </si>
  <si>
    <t>Data Set 2</t>
  </si>
  <si>
    <t>Data Set 3</t>
  </si>
  <si>
    <t>Data Set 4</t>
  </si>
  <si>
    <t>Data Set 5</t>
  </si>
  <si>
    <t>Data Set 6</t>
  </si>
  <si>
    <t>SOFTWARE DEVELOPMENT</t>
  </si>
  <si>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</si>
  <si>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</si>
  <si>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</si>
  <si>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</si>
  <si>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</si>
  <si>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</si>
  <si>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t>Dev 1</t>
  </si>
  <si>
    <t>Entry</t>
  </si>
  <si>
    <t>Dev 2</t>
  </si>
  <si>
    <t>Intermediate</t>
  </si>
  <si>
    <t>Dev 3</t>
  </si>
  <si>
    <t>Advanced</t>
  </si>
  <si>
    <t>Lead</t>
  </si>
  <si>
    <t>Dev 4</t>
  </si>
  <si>
    <t>Highly skilled</t>
  </si>
  <si>
    <t>Manager</t>
  </si>
  <si>
    <t>Dev 5</t>
  </si>
  <si>
    <t>Specialist</t>
  </si>
  <si>
    <t>Senior Manager</t>
  </si>
  <si>
    <t>Dev 6</t>
  </si>
  <si>
    <t>Principal</t>
  </si>
  <si>
    <t>Director</t>
  </si>
  <si>
    <t>HUMAN RESOURCES</t>
  </si>
  <si>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</si>
  <si>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</si>
  <si>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</si>
  <si>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</si>
  <si>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</si>
  <si>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</si>
  <si>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t>HR 1</t>
  </si>
  <si>
    <t>HR 2</t>
  </si>
  <si>
    <t>HR 3</t>
  </si>
  <si>
    <t>HR 4</t>
  </si>
  <si>
    <t>HR 5</t>
  </si>
  <si>
    <t>HR 6</t>
  </si>
  <si>
    <t>SALES</t>
  </si>
  <si>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</si>
  <si>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</si>
  <si>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</si>
  <si>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</si>
  <si>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</si>
  <si>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</si>
  <si>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t>Sales 1</t>
  </si>
  <si>
    <t>Sales 2</t>
  </si>
  <si>
    <t>Sales 3</t>
  </si>
  <si>
    <t>Sales 4</t>
  </si>
  <si>
    <t>Sales 5</t>
  </si>
  <si>
    <t>Sales 6</t>
  </si>
  <si>
    <t>ROLE 4</t>
  </si>
  <si>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</si>
  <si>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</si>
  <si>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</si>
  <si>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</si>
  <si>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</si>
  <si>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</si>
  <si>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t>Role Code 1</t>
  </si>
  <si>
    <t>Role Code 2</t>
  </si>
  <si>
    <t>Role Code 3</t>
  </si>
  <si>
    <t>Role Code 4</t>
  </si>
  <si>
    <t>Role Code 5</t>
  </si>
  <si>
    <t>Role Code 6</t>
  </si>
  <si>
    <t>ROLE 5</t>
  </si>
  <si>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</si>
  <si>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</si>
  <si>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</si>
  <si>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</si>
  <si>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</si>
  <si>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r>
      <rPr>
        <rFont val="Source Sans Pro"/>
        <b/>
        <color rgb="FF666666"/>
      </rPr>
      <t xml:space="preserve">Data Source - </t>
    </r>
    <r>
      <rPr>
        <rFont val="Source Sans Pro"/>
        <b/>
        <color rgb="FF76A5AF"/>
      </rPr>
      <t>Region</t>
    </r>
    <r>
      <rPr>
        <rFont val="Source Sans Pro"/>
        <color rgb="FF666666"/>
      </rPr>
      <t xml:space="preserve">
Job family</t>
    </r>
  </si>
  <si>
    <t>Role / Level</t>
  </si>
  <si>
    <t>REFERENCE REGION</t>
  </si>
  <si>
    <t>LOCAL REGION</t>
  </si>
  <si>
    <t>LOCATION CONVERSION RATE</t>
  </si>
  <si>
    <t>Currency</t>
  </si>
  <si>
    <t>Data Points</t>
  </si>
  <si>
    <t>Base - 50th</t>
  </si>
  <si>
    <t>Base - 60th</t>
  </si>
  <si>
    <t>Base - 75th</t>
  </si>
  <si>
    <t>50th to 60th</t>
  </si>
  <si>
    <t>50th to 75th</t>
  </si>
  <si>
    <t>Ref. Region vs. Local Region</t>
  </si>
  <si>
    <t>First Name</t>
  </si>
  <si>
    <t>Last Name</t>
  </si>
  <si>
    <t>Department</t>
  </si>
  <si>
    <t>Team</t>
  </si>
  <si>
    <t>Current Base Salary</t>
  </si>
  <si>
    <r>
      <rPr>
        <rFont val="Source Sans Pro"/>
        <b/>
        <color rgb="FFFFFFFF"/>
      </rPr>
      <t xml:space="preserve">New Base Salary
</t>
    </r>
    <r>
      <rPr>
        <rFont val="Source Sans Pro"/>
        <b val="0"/>
        <color rgb="FFFFFFFF"/>
      </rPr>
      <t>No grandfathering</t>
    </r>
  </si>
  <si>
    <r>
      <rPr>
        <rFont val="Source Sans Pro"/>
        <b/>
        <color rgb="FFFFFFFF"/>
      </rPr>
      <t xml:space="preserve">New Base Salary
</t>
    </r>
    <r>
      <rPr>
        <rFont val="Source Sans Pro"/>
        <b val="0"/>
        <color rgb="FFFFFFFF"/>
      </rPr>
      <t>Grandfathered in</t>
    </r>
  </si>
  <si>
    <r>
      <rPr>
        <rFont val="Source Sans Pro"/>
        <b/>
        <color rgb="FFFFFFFF"/>
      </rPr>
      <t xml:space="preserve">% Change
</t>
    </r>
    <r>
      <rPr>
        <rFont val="Source Sans Pro"/>
        <b val="0"/>
        <color rgb="FFFFFFFF"/>
      </rPr>
      <t>Before grandfathering</t>
    </r>
  </si>
  <si>
    <r>
      <rPr>
        <rFont val="Source Sans Pro"/>
        <b/>
        <color rgb="FFFFFFFF"/>
      </rPr>
      <t xml:space="preserve">% Change
</t>
    </r>
    <r>
      <rPr>
        <rFont val="Source Sans Pro"/>
        <b val="0"/>
        <color rgb="FFFFFFFF"/>
      </rPr>
      <t>After grandfathering</t>
    </r>
  </si>
  <si>
    <t>Role</t>
  </si>
  <si>
    <t>Data Source 1</t>
  </si>
  <si>
    <t>Data Source 2</t>
  </si>
  <si>
    <t>Admin</t>
  </si>
  <si>
    <t>Finance</t>
  </si>
  <si>
    <t>HR</t>
  </si>
  <si>
    <t>Customer Success &amp; Support</t>
  </si>
  <si>
    <t>Sales</t>
  </si>
  <si>
    <t>Marketing</t>
  </si>
  <si>
    <t>QA</t>
  </si>
  <si>
    <t>Legal</t>
  </si>
  <si>
    <t>Designer</t>
  </si>
  <si>
    <t>PM</t>
  </si>
  <si>
    <t>Dev</t>
  </si>
  <si>
    <t>BUDGET IMPACT</t>
  </si>
  <si>
    <t>Local Region / Ref. region</t>
  </si>
  <si>
    <t>Current Base Salaries</t>
  </si>
  <si>
    <t>New Base Salaries</t>
  </si>
  <si>
    <t>$ Change</t>
  </si>
  <si>
    <t>All</t>
  </si>
  <si>
    <t>% Change</t>
  </si>
  <si>
    <t>Average % Change per Staff</t>
  </si>
  <si>
    <t>SALARY INCREASE PER PERCENTILE</t>
  </si>
  <si>
    <t>See impact breakdown per department, team, and seniority level in the corresponding tabs</t>
  </si>
  <si>
    <t>50th to 60th (ref. region)</t>
  </si>
  <si>
    <t>50th to 75th (ref. region)</t>
  </si>
  <si>
    <t>GENDER DISTRIBUTION PER ROLE IN THE US</t>
  </si>
  <si>
    <t>Roles</t>
  </si>
  <si>
    <t xml:space="preserve">% Women </t>
  </si>
  <si>
    <t>Source</t>
  </si>
  <si>
    <t>https://www.payscale.com/research/US/Job=Administrative_%2F_Office_Manager/Salary</t>
  </si>
  <si>
    <t>Human Resources</t>
  </si>
  <si>
    <r>
      <rPr>
        <rFont val="Source Sans Pro"/>
        <color rgb="FF4A86E8"/>
        <u/>
      </rPr>
      <t>https://www.payscale.com/research/US/Job=Human_Resources_(HR)_Generalist/Salary</t>
    </r>
    <r>
      <rPr>
        <rFont val="Source Sans Pro"/>
        <color rgb="FF4A86E8"/>
        <u/>
      </rPr>
      <t xml:space="preserve">
</t>
    </r>
    <r>
      <rPr>
        <rFont val="Source Sans Pro"/>
        <color rgb="FF4A86E8"/>
        <u/>
      </rPr>
      <t>https://www.payscale.com/research/US/Job=Human_Resources_(HR)_Business_Partner/Salary
https://www.payscale.com/research/US/Job=Human_Resources_(HR)_Manager/Salary
https://www.payscale.com/research/US/Job=Human_Resources_(HR)_Coordinator/Salary</t>
    </r>
  </si>
  <si>
    <t>Recruitment</t>
  </si>
  <si>
    <t>https://www.payscale.com/research/US/Job=Recruiter/Salary</t>
  </si>
  <si>
    <t>Customer Success / Support</t>
  </si>
  <si>
    <r>
      <rPr>
        <rFont val="Source Sans Pro"/>
        <color rgb="FF4A86E8"/>
        <u/>
      </rPr>
      <t xml:space="preserve">https://www.payscale.com/research/US/Job=Customer_Success_Manager/Salary
https://www.payscale.com/research/US/Job=Customer_Service_Representative_(CSR)/Hourly_Rate
</t>
    </r>
    <r>
      <rPr>
        <rFont val="Source Sans Pro"/>
        <color rgb="FF4A86E8"/>
        <u/>
      </rPr>
      <t xml:space="preserve">https://www.payscale.com/research/US/Job=Customer_Service_Manager/Salary
</t>
    </r>
    <r>
      <rPr>
        <rFont val="Source Sans Pro"/>
        <color rgb="FF4A86E8"/>
        <u/>
      </rPr>
      <t>https://www.payscale.com/research/US/Job=Senior_Customer_Service_Representative_(CSR)/Hourly_Rate</t>
    </r>
  </si>
  <si>
    <t>Digital Marketing</t>
  </si>
  <si>
    <t>https://www.payscale.com/research/US/Job=Digital_Marketing_Coordinator/Salary
https://www.payscale.com/research/US/Job=Digital_Marketing_Manager/Salary
https://www.payscale.com/research/US/Job=Digital_Marketing_Specialist/Salary</t>
  </si>
  <si>
    <t>Design</t>
  </si>
  <si>
    <t>https://www.payscale.com/research/US/Job=UX_Designer/Salary</t>
  </si>
  <si>
    <t>https://www.payscale.com/research/US/Job=Outside_Sales_Representative/Salary
https://www.payscale.com/research/US/Job=Inside_Sales_Representative/Salary
https://www.payscale.com/research/US/Job=Account_Executive/Salary
https://www.payscale.com/research/US/Job=General_Sales_Manager/Salary</t>
  </si>
  <si>
    <r>
      <rPr>
        <rFont val="Source Sans Pro"/>
        <color rgb="FF4A86E8"/>
        <u/>
      </rPr>
      <t xml:space="preserve">https://www.payscale.com/research/US/Job=Senior_Product_Manager/Salary
</t>
    </r>
    <r>
      <rPr>
        <rFont val="Source Sans Pro"/>
        <color rgb="FF4A86E8"/>
        <u/>
      </rPr>
      <t>https://www.payscale.com/research/US/Job=Senior_Product_Manager/Salary</t>
    </r>
  </si>
  <si>
    <t>https://www.payscale.com/research/US/Job=Quality_Assurance_(QA)_Engineer/Salary</t>
  </si>
  <si>
    <t>https://www.payscale.com/research/US/Job=Software_Developer/Salary
https://www.payscale.com/research/US/Job=Software_Engineer/Salary</t>
  </si>
  <si>
    <t>% of Headcount</t>
  </si>
  <si>
    <t>Avg. % Change per Staff</t>
  </si>
  <si>
    <t>% of Total Payroll Increase</t>
  </si>
  <si>
    <t>Level</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</si>
</sst>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
    <numFmt numFmtId="165" formatCode="0.0%"/>
  </numFmts>
  <fonts count="23">
    <font>
      <sz val="10.0"/>
      <color rgb="FF000000"/>
      <name val="Arial"/>
    </font>
    <font>
      <b/>
      <sz val="12.0"/>
      <name val="Source Sans Pro"/>
    </font>
    <font>
      <sz val="11.0"/>
      <name val="Source Sans Pro"/>
    </font>
    <font>
      <sz val="11.0"/>
      <color theme="1"/>
      <name val="Source Sans Pro"/>
    </font>
    <font>
      <u/>
      <sz val="11.0"/>
      <color rgb="FF0000FF"/>
      <name val="Source Sans Pro"/>
    </font>
    <font>
      <b/>
      <color rgb="FFFFFFFF"/>
      <name val="Source Sans Pro"/>
    </font>
    <font>
      <b/>
      <name val="Source Sans Pro"/>
    </font>
    <font>
      <b/>
      <color rgb="FF000000"/>
      <name val="Source Sans Pro"/>
    </font>
    <font>
      <b/>
      <color rgb="FF666666"/>
      <name val="Source Sans Pro"/>
    </font>
    <font>
      <name val="Source Sans Pro"/>
    </font>
    <font>
      <color rgb="FF666666"/>
      <name val="Source Sans Pro"/>
    </font>
    <font>
      <b/>
      <color rgb="FF6FA8DC"/>
      <name val="Source Sans Pro"/>
    </font>
    <font/>
    <font>
      <color theme="1"/>
      <name val="Source Sans Pro"/>
    </font>
    <font>
      <b/>
      <color theme="1"/>
      <name val="Source Sans Pro"/>
    </font>
    <font>
      <b/>
      <color rgb="FF999999"/>
      <name val="Source Sans Pro"/>
    </font>
    <font>
      <color rgb="FF999999"/>
      <name val="Source Sans Pro"/>
    </font>
    <font>
      <b/>
      <color rgb="FF93C47D"/>
      <name val="Source Sans Pro"/>
    </font>
    <font>
      <i/>
      <sz val="8.0"/>
      <name val="Source Sans Pro"/>
    </font>
    <font>
      <u/>
      <color rgb="FF4A86E8"/>
      <name val="Source Sans Pro"/>
    </font>
    <font>
      <u/>
      <color rgb="FF4A86E8"/>
      <name val="Source Sans Pro"/>
    </font>
    <font>
      <u/>
      <color rgb="FF4A86E8"/>
      <name val="Source Sans Pro"/>
    </font>
    <font>
      <u/>
      <color rgb="FF4A86E8"/>
      <name val="Source Sans Pro"/>
    </font>
  </fonts>
  <fills count="10">
    <fill>
      <patternFill patternType="none"/>
    </fill>
    <fill>
      <patternFill patternType="lightGray"/>
    </fill>
    <fill>
      <patternFill patternType="solid">
        <fgColor rgb="FF0B5394"/>
        <bgColor rgb="FF0B5394"/>
      </patternFill>
    </fill>
    <fill>
      <patternFill patternType="solid">
        <fgColor rgb="FF6D9EEB"/>
        <bgColor rgb="FF6D9EEB"/>
      </patternFill>
    </fill>
    <fill>
      <patternFill patternType="solid">
        <fgColor rgb="FF8E7CC3"/>
        <bgColor rgb="FF8E7CC3"/>
      </patternFill>
    </fill>
    <fill>
      <patternFill patternType="solid">
        <fgColor rgb="FFFFF2CC"/>
        <bgColor rgb="FFFFF2CC"/>
      </patternFill>
    </fill>
    <fill>
      <patternFill patternType="solid">
        <fgColor rgb="FF76A5AF"/>
        <bgColor rgb="FF76A5AF"/>
      </patternFill>
    </fill>
    <fill>
      <patternFill patternType="solid">
        <fgColor rgb="FF45818E"/>
        <bgColor rgb="FF45818E"/>
      </patternFill>
    </fill>
    <fill>
      <patternFill patternType="solid">
        <fgColor rgb="FFE06666"/>
        <bgColor rgb="FFE06666"/>
      </patternFill>
    </fill>
    <fill>
      <patternFill patternType="solid">
        <fgColor rgb="FFD0E0E3"/>
        <bgColor rgb="FFD0E0E3"/>
      </patternFill>
    </fill>
  </fills>
  <borders count="21">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666666"/>
      </left>
      <top style="thin">
        <color rgb="FF666666"/>
      </top>
    </border>
    <border>
      <right style="thin">
        <color rgb="FF666666"/>
      </right>
      <top style="thin">
        <color rgb="FF666666"/>
      </top>
    </border>
    <border>
      <left style="thin">
        <color rgb="FF666666"/>
      </left>
    </border>
    <border>
      <right style="thin">
        <color rgb="FF666666"/>
      </right>
    </border>
    <border>
      <left style="thin">
        <color rgb="FF666666"/>
      </left>
      <bottom style="thin">
        <color rgb="FF666666"/>
      </bottom>
    </border>
    <border>
      <right style="thin">
        <color rgb="FF666666"/>
      </right>
      <bottom style="thin">
        <color rgb="FF666666"/>
      </bottom>
    </border>
    <border>
      <top style="thin">
        <color rgb="FF666666"/>
      </top>
    </border>
    <border>
      <bottom style="thin">
        <color rgb="FF666666"/>
      </bottom>
    </border>
    <border>
      <right style="thin">
        <color rgb="FF000000"/>
      </right>
      <bottom style="thin">
        <color rgb="FF666666"/>
      </bottom>
    </border>
    <border>
      <left style="thin">
        <color rgb="FF666666"/>
      </left>
      <bottom style="thick">
        <color rgb="FF666666"/>
      </bottom>
    </border>
    <border>
      <bottom style="thick">
        <color rgb="FF666666"/>
      </bottom>
    </border>
    <border>
      <right style="thin">
        <color rgb="FF666666"/>
      </right>
      <bottom style="thick">
        <color rgb="FF666666"/>
      </bottom>
    </border>
  </borders>
  <cellStyleXfs count="1">
    <xf borderId="0" fillId="0" fontId="0" numFmtId="0" applyAlignment="1" applyFont="1"/>
  </cellStyleXfs>
  <cellXfs count="103">
    <xf borderId="0" fillId="0" fontId="0" numFmtId="0" xfId="0" applyAlignment="1" applyFont="1">
      <alignment readingOrder="0" shrinkToFit="0" vertical="bottom" wrapText="0"/>
    </xf>
    <xf borderId="0" fillId="0" fontId="1" numFmtId="0" xfId="0" applyAlignment="1" applyFont="1">
      <alignment horizontal="center" readingOrder="0" shrinkToFit="0" vertical="center" wrapText="1"/>
    </xf>
    <xf borderId="0" fillId="0" fontId="2" numFmtId="0" xfId="0" applyAlignment="1" applyFont="1">
      <alignment readingOrder="0" shrinkToFit="0" vertical="top" wrapText="1"/>
    </xf>
    <xf borderId="0" fillId="0" fontId="3" numFmtId="0" xfId="0" applyAlignment="1" applyFont="1">
      <alignment readingOrder="0" shrinkToFit="0" vertical="top" wrapText="1"/>
    </xf>
    <xf borderId="0" fillId="0" fontId="4" numFmtId="0" xfId="0" applyAlignment="1" applyFont="1">
      <alignment readingOrder="0" shrinkToFit="0" vertical="top" wrapText="1"/>
    </xf>
    <xf borderId="0" fillId="0" fontId="5" numFmtId="0" xfId="0" applyAlignment="1" applyFont="1">
      <alignment horizontal="center" readingOrder="0" vertical="center"/>
    </xf>
    <xf borderId="0" fillId="2" fontId="5" numFmtId="0" xfId="0" applyAlignment="1" applyFill="1" applyFont="1">
      <alignment horizontal="center" readingOrder="0" vertical="center"/>
    </xf>
    <xf borderId="0" fillId="3" fontId="5" numFmtId="164" xfId="0" applyAlignment="1" applyFill="1" applyFont="1" applyNumberFormat="1">
      <alignment horizontal="center" readingOrder="0" vertical="center"/>
    </xf>
    <xf borderId="0" fillId="4" fontId="5" numFmtId="164" xfId="0" applyAlignment="1" applyFill="1" applyFont="1" applyNumberFormat="1">
      <alignment horizontal="center" readingOrder="0" vertical="center"/>
    </xf>
    <xf borderId="0" fillId="0" fontId="6" numFmtId="0" xfId="0" applyAlignment="1" applyFont="1">
      <alignment horizontal="center" readingOrder="0" vertical="center"/>
    </xf>
    <xf borderId="0" fillId="0" fontId="7" numFmtId="164" xfId="0" applyAlignment="1" applyFont="1" applyNumberFormat="1">
      <alignment horizontal="center" readingOrder="0" shrinkToFit="0" vertical="center" wrapText="1"/>
    </xf>
    <xf borderId="0" fillId="0" fontId="8" numFmtId="164" xfId="0" applyAlignment="1" applyFont="1" applyNumberFormat="1">
      <alignment horizontal="center" readingOrder="0" vertical="center"/>
    </xf>
    <xf borderId="0" fillId="0" fontId="6" numFmtId="0" xfId="0" applyAlignment="1" applyFont="1">
      <alignment readingOrder="0"/>
    </xf>
    <xf borderId="0" fillId="0" fontId="9" numFmtId="0" xfId="0" applyAlignment="1" applyFont="1">
      <alignment readingOrder="0"/>
    </xf>
    <xf borderId="0" fillId="0" fontId="7" numFmtId="164" xfId="0" applyFont="1" applyNumberFormat="1"/>
    <xf borderId="0" fillId="0" fontId="10" numFmtId="164" xfId="0" applyFont="1" applyNumberFormat="1"/>
    <xf borderId="1" fillId="5" fontId="11" numFmtId="0" xfId="0" applyAlignment="1" applyBorder="1" applyFill="1" applyFont="1">
      <alignment readingOrder="0" vertical="center"/>
    </xf>
    <xf borderId="2" fillId="0" fontId="12" numFmtId="0" xfId="0" applyBorder="1" applyFont="1"/>
    <xf borderId="2" fillId="0" fontId="7" numFmtId="164" xfId="0" applyAlignment="1" applyBorder="1" applyFont="1" applyNumberFormat="1">
      <alignment readingOrder="0" vertical="center"/>
    </xf>
    <xf borderId="2" fillId="0" fontId="10" numFmtId="164" xfId="0" applyAlignment="1" applyBorder="1" applyFont="1" applyNumberFormat="1">
      <alignment readingOrder="0" vertical="center"/>
    </xf>
    <xf borderId="3" fillId="0" fontId="10" numFmtId="164" xfId="0" applyAlignment="1" applyBorder="1" applyFont="1" applyNumberFormat="1">
      <alignment readingOrder="0" vertical="center"/>
    </xf>
    <xf borderId="4" fillId="5" fontId="6" numFmtId="0" xfId="0" applyAlignment="1" applyBorder="1" applyFont="1">
      <alignment readingOrder="0"/>
    </xf>
    <xf borderId="0" fillId="0" fontId="13" numFmtId="0" xfId="0" applyFont="1"/>
    <xf borderId="0" fillId="5" fontId="7" numFmtId="164" xfId="0" applyFont="1" applyNumberFormat="1"/>
    <xf borderId="0" fillId="5" fontId="10" numFmtId="164" xfId="0" applyFont="1" applyNumberFormat="1"/>
    <xf borderId="5" fillId="5" fontId="10" numFmtId="164" xfId="0" applyBorder="1" applyFont="1" applyNumberFormat="1"/>
    <xf borderId="6" fillId="5" fontId="6" numFmtId="0" xfId="0" applyAlignment="1" applyBorder="1" applyFont="1">
      <alignment readingOrder="0"/>
    </xf>
    <xf borderId="7" fillId="0" fontId="9" numFmtId="0" xfId="0" applyAlignment="1" applyBorder="1" applyFont="1">
      <alignment readingOrder="0"/>
    </xf>
    <xf borderId="7" fillId="0" fontId="7" numFmtId="164" xfId="0" applyBorder="1" applyFont="1" applyNumberFormat="1"/>
    <xf borderId="7" fillId="5" fontId="10" numFmtId="164" xfId="0" applyBorder="1" applyFont="1" applyNumberFormat="1"/>
    <xf borderId="8" fillId="5" fontId="10" numFmtId="164" xfId="0" applyBorder="1" applyFont="1" applyNumberFormat="1"/>
    <xf borderId="0" fillId="0" fontId="6" numFmtId="0" xfId="0" applyFont="1"/>
    <xf borderId="0" fillId="0" fontId="7" numFmtId="10" xfId="0" applyFont="1" applyNumberFormat="1"/>
    <xf borderId="0" fillId="0" fontId="10" numFmtId="10" xfId="0" applyFont="1" applyNumberFormat="1"/>
    <xf borderId="0" fillId="0" fontId="14" numFmtId="0" xfId="0" applyAlignment="1" applyFont="1">
      <alignment horizontal="center" vertical="center"/>
    </xf>
    <xf borderId="0" fillId="3" fontId="5" numFmtId="0" xfId="0" applyAlignment="1" applyFont="1">
      <alignment horizontal="center" readingOrder="0"/>
    </xf>
    <xf borderId="0" fillId="6" fontId="5" numFmtId="0" xfId="0" applyAlignment="1" applyFill="1" applyFont="1">
      <alignment horizontal="center" readingOrder="0"/>
    </xf>
    <xf borderId="0" fillId="4" fontId="5" numFmtId="0" xfId="0" applyAlignment="1" applyFont="1">
      <alignment horizontal="center" readingOrder="0"/>
    </xf>
    <xf borderId="0" fillId="0" fontId="6" numFmtId="0" xfId="0" applyFont="1"/>
    <xf borderId="0" fillId="0" fontId="15" numFmtId="0" xfId="0" applyAlignment="1" applyFont="1">
      <alignment readingOrder="0"/>
    </xf>
    <xf borderId="0" fillId="5" fontId="9" numFmtId="0" xfId="0" applyFont="1"/>
    <xf borderId="0" fillId="5" fontId="9" numFmtId="164" xfId="0" applyAlignment="1" applyFont="1" applyNumberFormat="1">
      <alignment readingOrder="0"/>
    </xf>
    <xf borderId="0" fillId="0" fontId="16" numFmtId="165" xfId="0" applyFont="1" applyNumberFormat="1"/>
    <xf borderId="0" fillId="5" fontId="9" numFmtId="164" xfId="0" applyFont="1" applyNumberFormat="1"/>
    <xf borderId="0" fillId="0" fontId="13" numFmtId="165" xfId="0" applyFont="1" applyNumberFormat="1"/>
    <xf borderId="0" fillId="7" fontId="5" numFmtId="0" xfId="0" applyAlignment="1" applyFill="1" applyFont="1">
      <alignment horizontal="center" vertical="center"/>
    </xf>
    <xf borderId="0" fillId="7" fontId="5" numFmtId="164" xfId="0" applyAlignment="1" applyFont="1" applyNumberFormat="1">
      <alignment horizontal="center" readingOrder="0" vertical="center"/>
    </xf>
    <xf borderId="0" fillId="7" fontId="5" numFmtId="0" xfId="0" applyAlignment="1" applyFont="1">
      <alignment horizontal="center" readingOrder="0" vertical="center"/>
    </xf>
    <xf borderId="0" fillId="5" fontId="9" numFmtId="0" xfId="0" applyAlignment="1" applyFont="1">
      <alignment readingOrder="0"/>
    </xf>
    <xf borderId="0" fillId="0" fontId="13" numFmtId="164" xfId="0" applyFont="1" applyNumberFormat="1"/>
    <xf borderId="0" fillId="0" fontId="13" numFmtId="9" xfId="0" applyFont="1" applyNumberFormat="1"/>
    <xf borderId="0" fillId="0" fontId="7" numFmtId="0" xfId="0" applyAlignment="1" applyFont="1">
      <alignment horizontal="center" readingOrder="0" shrinkToFit="0" vertical="top" wrapText="1"/>
    </xf>
    <xf borderId="0" fillId="0" fontId="6" numFmtId="0" xfId="0" applyAlignment="1" applyFont="1">
      <alignment readingOrder="0" vertical="center"/>
    </xf>
    <xf borderId="0" fillId="5" fontId="9" numFmtId="0" xfId="0" applyAlignment="1" applyFont="1">
      <alignment readingOrder="0" shrinkToFit="0" vertical="top" wrapText="1"/>
    </xf>
    <xf borderId="0" fillId="5" fontId="9" numFmtId="0" xfId="0" applyAlignment="1" applyFont="1">
      <alignment shrinkToFit="0" vertical="top" wrapText="1"/>
    </xf>
    <xf borderId="0" fillId="0" fontId="6" numFmtId="0" xfId="0" applyAlignment="1" applyFont="1">
      <alignment readingOrder="0" vertical="center"/>
    </xf>
    <xf borderId="0" fillId="0" fontId="6" numFmtId="0" xfId="0" applyAlignment="1" applyFont="1">
      <alignment readingOrder="0" shrinkToFit="0" vertical="center" wrapText="1"/>
    </xf>
    <xf borderId="0" fillId="0" fontId="9" numFmtId="0" xfId="0" applyAlignment="1" applyFont="1">
      <alignment shrinkToFit="0" wrapText="0"/>
    </xf>
    <xf borderId="9" fillId="4" fontId="5" numFmtId="0" xfId="0" applyAlignment="1" applyBorder="1" applyFont="1">
      <alignment horizontal="center" readingOrder="0"/>
    </xf>
    <xf borderId="10" fillId="0" fontId="12" numFmtId="0" xfId="0" applyBorder="1" applyFont="1"/>
    <xf borderId="0" fillId="0" fontId="9" numFmtId="0" xfId="0" applyFont="1"/>
    <xf borderId="1" fillId="8" fontId="5" numFmtId="0" xfId="0" applyAlignment="1" applyBorder="1" applyFill="1" applyFont="1">
      <alignment horizontal="center" readingOrder="0"/>
    </xf>
    <xf borderId="3" fillId="0" fontId="12" numFmtId="0" xfId="0" applyBorder="1" applyFont="1"/>
    <xf borderId="11" fillId="0" fontId="6" numFmtId="0" xfId="0" applyBorder="1" applyFont="1"/>
    <xf borderId="12" fillId="0" fontId="6" numFmtId="0" xfId="0" applyAlignment="1" applyBorder="1" applyFont="1">
      <alignment readingOrder="0"/>
    </xf>
    <xf borderId="4" fillId="0" fontId="6" numFmtId="0" xfId="0" applyAlignment="1" applyBorder="1" applyFont="1">
      <alignment readingOrder="0"/>
    </xf>
    <xf borderId="5" fillId="0" fontId="13" numFmtId="164" xfId="0" applyBorder="1" applyFont="1" applyNumberFormat="1"/>
    <xf borderId="11" fillId="0" fontId="6" numFmtId="0" xfId="0" applyAlignment="1" applyBorder="1" applyFont="1">
      <alignment readingOrder="0"/>
    </xf>
    <xf borderId="12" fillId="0" fontId="13" numFmtId="10" xfId="0" applyBorder="1" applyFont="1" applyNumberFormat="1"/>
    <xf borderId="13" fillId="0" fontId="6" numFmtId="0" xfId="0" applyAlignment="1" applyBorder="1" applyFont="1">
      <alignment readingOrder="0"/>
    </xf>
    <xf borderId="14" fillId="0" fontId="17" numFmtId="10" xfId="0" applyAlignment="1" applyBorder="1" applyFont="1" applyNumberFormat="1">
      <alignment readingOrder="0"/>
    </xf>
    <xf borderId="5" fillId="0" fontId="13" numFmtId="10" xfId="0" applyBorder="1" applyFont="1" applyNumberFormat="1"/>
    <xf borderId="6" fillId="0" fontId="6" numFmtId="0" xfId="0" applyAlignment="1" applyBorder="1" applyFont="1">
      <alignment readingOrder="0"/>
    </xf>
    <xf borderId="8" fillId="0" fontId="13" numFmtId="10" xfId="0" applyBorder="1" applyFont="1" applyNumberFormat="1"/>
    <xf borderId="9" fillId="3" fontId="5" numFmtId="0" xfId="0" applyAlignment="1" applyBorder="1" applyFont="1">
      <alignment horizontal="center" readingOrder="0"/>
    </xf>
    <xf borderId="15" fillId="0" fontId="12" numFmtId="0" xfId="0" applyBorder="1" applyFont="1"/>
    <xf borderId="0" fillId="0" fontId="18" numFmtId="0" xfId="0" applyAlignment="1" applyFont="1">
      <alignment readingOrder="0"/>
    </xf>
    <xf borderId="0" fillId="0" fontId="14" numFmtId="0" xfId="0" applyAlignment="1" applyFont="1">
      <alignment readingOrder="0"/>
    </xf>
    <xf borderId="12" fillId="0" fontId="14" numFmtId="0" xfId="0" applyAlignment="1" applyBorder="1" applyFont="1">
      <alignment readingOrder="0" shrinkToFit="0" wrapText="0"/>
    </xf>
    <xf borderId="0" fillId="0" fontId="13" numFmtId="10" xfId="0" applyFont="1" applyNumberFormat="1"/>
    <xf borderId="12" fillId="0" fontId="13" numFmtId="10" xfId="0" applyAlignment="1" applyBorder="1" applyFont="1" applyNumberFormat="1">
      <alignment shrinkToFit="0" wrapText="0"/>
    </xf>
    <xf borderId="16" fillId="0" fontId="17" numFmtId="10" xfId="0" applyAlignment="1" applyBorder="1" applyFont="1" applyNumberFormat="1">
      <alignment readingOrder="0"/>
    </xf>
    <xf borderId="17" fillId="0" fontId="17" numFmtId="10" xfId="0" applyAlignment="1" applyBorder="1" applyFont="1" applyNumberFormat="1">
      <alignment readingOrder="0"/>
    </xf>
    <xf borderId="0" fillId="7" fontId="5" numFmtId="0" xfId="0" applyAlignment="1" applyFont="1">
      <alignment horizontal="center" readingOrder="0" vertical="bottom"/>
    </xf>
    <xf borderId="11" fillId="9" fontId="9" numFmtId="0" xfId="0" applyBorder="1" applyFill="1" applyFont="1"/>
    <xf borderId="0" fillId="9" fontId="9" numFmtId="9" xfId="0" applyAlignment="1" applyFont="1" applyNumberFormat="1">
      <alignment horizontal="right"/>
    </xf>
    <xf borderId="12" fillId="9" fontId="19" numFmtId="0" xfId="0" applyAlignment="1" applyBorder="1" applyFont="1">
      <alignment shrinkToFit="0" wrapText="0"/>
    </xf>
    <xf borderId="0" fillId="9" fontId="13" numFmtId="9" xfId="0" applyAlignment="1" applyFont="1" applyNumberFormat="1">
      <alignment horizontal="right"/>
    </xf>
    <xf borderId="18" fillId="9" fontId="9" numFmtId="0" xfId="0" applyBorder="1" applyFont="1"/>
    <xf borderId="19" fillId="9" fontId="13" numFmtId="9" xfId="0" applyAlignment="1" applyBorder="1" applyFont="1" applyNumberFormat="1">
      <alignment horizontal="right"/>
    </xf>
    <xf borderId="20" fillId="9" fontId="20" numFmtId="0" xfId="0" applyAlignment="1" applyBorder="1" applyFont="1">
      <alignment shrinkToFit="0" wrapText="0"/>
    </xf>
    <xf borderId="11" fillId="0" fontId="9" numFmtId="0" xfId="0" applyBorder="1" applyFont="1"/>
    <xf borderId="0" fillId="0" fontId="13" numFmtId="9" xfId="0" applyAlignment="1" applyFont="1" applyNumberFormat="1">
      <alignment horizontal="right"/>
    </xf>
    <xf borderId="12" fillId="0" fontId="21" numFmtId="0" xfId="0" applyAlignment="1" applyBorder="1" applyFont="1">
      <alignment shrinkToFit="0" wrapText="0"/>
    </xf>
    <xf borderId="0" fillId="0" fontId="9" numFmtId="9" xfId="0" applyAlignment="1" applyFont="1" applyNumberFormat="1">
      <alignment horizontal="right"/>
    </xf>
    <xf borderId="13" fillId="0" fontId="9" numFmtId="0" xfId="0" applyBorder="1" applyFont="1"/>
    <xf borderId="16" fillId="0" fontId="13" numFmtId="9" xfId="0" applyAlignment="1" applyBorder="1" applyFont="1" applyNumberFormat="1">
      <alignment horizontal="right"/>
    </xf>
    <xf borderId="14" fillId="0" fontId="22" numFmtId="0" xfId="0" applyAlignment="1" applyBorder="1" applyFont="1">
      <alignment shrinkToFit="0" wrapText="0"/>
    </xf>
    <xf borderId="0" fillId="7" fontId="5" numFmtId="0" xfId="0" applyAlignment="1" applyFont="1">
      <alignment horizontal="center" readingOrder="0" shrinkToFit="0" vertical="center" wrapText="1"/>
    </xf>
    <xf borderId="0" fillId="7" fontId="5" numFmtId="164" xfId="0" applyAlignment="1" applyFont="1" applyNumberFormat="1">
      <alignment horizontal="center" shrinkToFit="0" vertical="center" wrapText="1"/>
    </xf>
    <xf borderId="0" fillId="7" fontId="5" numFmtId="9" xfId="0" applyAlignment="1" applyFont="1" applyNumberFormat="1">
      <alignment horizontal="center" shrinkToFit="0" vertical="center" wrapText="1"/>
    </xf>
    <xf borderId="0" fillId="7" fontId="5" numFmtId="10" xfId="0" applyAlignment="1" applyFont="1" applyNumberFormat="1">
      <alignment horizontal="center" shrinkToFit="0" vertical="center" wrapText="1"/>
    </xf>
    <xf borderId="0" fillId="0" fontId="9" numFmtId="0" xfId="0" applyAlignment="1" applyFont="1">
      <alignment horizontal="center" readingOrder="0"/>
    </xf>
  </cellXfs>
  <cellStyles count="1">
    <cellStyle xfId="0" name="Normal" builtinId="0"/>
  </cellStyles>
  <dxfs count="1">
    <dxf>
      <font/>
      <fill>
        <patternFill patternType="solid">
          <fgColor rgb="FFF4C7C3"/>
          <bgColor rgb="FFF4C7C3"/>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fastcompany.com/90597793/why-we-adjusted-salaries-for-all-traditionally-female-dominated-roles-at-our-company"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3.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4.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5.xml"/><Relationship Id="rId3"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1" Type="http://schemas.openxmlformats.org/officeDocument/2006/relationships/hyperlink" Target="https://www.payscale.com/research/US/Job=Software_Developer/Salary" TargetMode="External"/><Relationship Id="rId10" Type="http://schemas.openxmlformats.org/officeDocument/2006/relationships/hyperlink" Target="https://www.payscale.com/research/US/Job=Quality_Assurance_(QA)_Engineer/Salary" TargetMode="External"/><Relationship Id="rId13" Type="http://schemas.openxmlformats.org/officeDocument/2006/relationships/vmlDrawing" Target="../drawings/vmlDrawing4.vml"/><Relationship Id="rId12" Type="http://schemas.openxmlformats.org/officeDocument/2006/relationships/drawing" Target="../drawings/drawing7.xml"/><Relationship Id="rId1" Type="http://schemas.openxmlformats.org/officeDocument/2006/relationships/comments" Target="../comments4.xml"/><Relationship Id="rId2" Type="http://schemas.openxmlformats.org/officeDocument/2006/relationships/hyperlink" Target="https://www.payscale.com/research/US/Job=Administrative_%2F_Office_Manager/Salary" TargetMode="External"/><Relationship Id="rId3" Type="http://schemas.openxmlformats.org/officeDocument/2006/relationships/hyperlink" Target="https://www.payscale.com/research/US/Job=Human_Resources_(HR)_Generalist/Salary" TargetMode="External"/><Relationship Id="rId4" Type="http://schemas.openxmlformats.org/officeDocument/2006/relationships/hyperlink" Target="https://www.payscale.com/research/US/Job=Recruiter/Salary" TargetMode="External"/><Relationship Id="rId9" Type="http://schemas.openxmlformats.org/officeDocument/2006/relationships/hyperlink" Target="https://www.payscale.com/research/US/Job=Senior_Product_Manager/Salary" TargetMode="External"/><Relationship Id="rId5" Type="http://schemas.openxmlformats.org/officeDocument/2006/relationships/hyperlink" Target="https://www.payscale.com/research/US/Job=Customer_Success_Manager/Salary" TargetMode="External"/><Relationship Id="rId6" Type="http://schemas.openxmlformats.org/officeDocument/2006/relationships/hyperlink" Target="https://www.payscale.com/research/US/Job=Digital_Marketing_Coordinator/Salary" TargetMode="External"/><Relationship Id="rId7" Type="http://schemas.openxmlformats.org/officeDocument/2006/relationships/hyperlink" Target="https://www.payscale.com/research/US/Job=UX_Designer/Salary" TargetMode="External"/><Relationship Id="rId8" Type="http://schemas.openxmlformats.org/officeDocument/2006/relationships/hyperlink" Target="https://www.payscale.com/research/US/Job=Outside_Sales_Representative/Salary"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13.0"/>
  </cols>
  <sheetData>
    <row r="1" ht="25.5" customHeight="1">
      <c r="A1" s="1" t="s">
        <v>0</v>
      </c>
    </row>
    <row r="2" ht="50.25" customHeight="1">
      <c r="A2" s="2" t="s">
        <v>1</v>
      </c>
    </row>
    <row r="3" ht="25.5" customHeight="1">
      <c r="A3" s="1" t="s">
        <v>2</v>
      </c>
    </row>
    <row r="4" ht="116.25" customHeight="1">
      <c r="A4" s="3" t="s">
        <v>3</v>
      </c>
    </row>
    <row r="5" ht="25.5" customHeight="1">
      <c r="A5" s="1" t="s">
        <v>4</v>
      </c>
    </row>
    <row r="6" ht="173.25" customHeight="1">
      <c r="A6" s="3" t="s">
        <v>5</v>
      </c>
    </row>
    <row r="7" ht="25.5" customHeight="1">
      <c r="A7" s="1" t="s">
        <v>6</v>
      </c>
    </row>
    <row r="8">
      <c r="A8" s="4" t="s">
        <v>7</v>
      </c>
    </row>
  </sheetData>
  <hyperlinks>
    <hyperlink r:id="rId1" ref="A8"/>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666"/>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0.14"/>
    <col customWidth="1" min="2" max="8" width="21.57"/>
  </cols>
  <sheetData>
    <row r="1">
      <c r="A1" s="98" t="s">
        <v>159</v>
      </c>
      <c r="B1" s="99" t="s">
        <v>127</v>
      </c>
      <c r="C1" s="99" t="s">
        <v>128</v>
      </c>
      <c r="D1" s="99" t="s">
        <v>129</v>
      </c>
      <c r="E1" s="100" t="s">
        <v>131</v>
      </c>
      <c r="F1" s="101" t="s">
        <v>156</v>
      </c>
      <c r="G1" s="100" t="s">
        <v>157</v>
      </c>
      <c r="H1" s="100" t="s">
        <v>158</v>
      </c>
    </row>
    <row r="2">
      <c r="A2" s="102">
        <v>1.0</v>
      </c>
      <c r="B2" s="49">
        <f>sumif('Staff List'!$C:$C,concatenate("*",$A2),'Staff List'!F:F)</f>
        <v>0</v>
      </c>
      <c r="C2" s="49">
        <f>sumif('Staff List'!$C:$C,concatenate("*",$A2),'Staff List'!H:H)</f>
        <v>0</v>
      </c>
      <c r="D2" s="49">
        <f t="shared" ref="D2:D7" si="1">C2-B2</f>
        <v>0</v>
      </c>
      <c r="E2" s="50" t="str">
        <f t="shared" ref="E2:E7" si="2">iferror(D2/B2)</f>
        <v/>
      </c>
      <c r="F2" s="50" t="str">
        <f>iferror(countif('Staff List'!C:C,concatenate("*",$A2))/(COUNTA('Staff List'!C:C)-1))</f>
        <v/>
      </c>
      <c r="G2" s="50" t="str">
        <f>iferror(averageif('Staff List'!C:C,concatenate("*",$A2),'Staff List'!J:J))</f>
        <v/>
      </c>
      <c r="H2" s="50" t="str">
        <f t="shared" ref="H2:H7" si="3">iferror(D2/sum(D:D))</f>
        <v/>
      </c>
    </row>
    <row r="3">
      <c r="A3" s="102">
        <v>2.0</v>
      </c>
      <c r="B3" s="49">
        <f>sumif('Staff List'!$C:$C,concatenate("*",$A3),'Staff List'!F:F)</f>
        <v>0</v>
      </c>
      <c r="C3" s="49">
        <f>sumif('Staff List'!$C:$C,concatenate("*",$A3),'Staff List'!H:H)</f>
        <v>0</v>
      </c>
      <c r="D3" s="49">
        <f t="shared" si="1"/>
        <v>0</v>
      </c>
      <c r="E3" s="50" t="str">
        <f t="shared" si="2"/>
        <v/>
      </c>
      <c r="F3" s="50" t="str">
        <f>iferror(countif('Staff List'!C:C,concatenate("*",$A3))/(COUNTA('Staff List'!C:C)-1))</f>
        <v/>
      </c>
      <c r="G3" s="50" t="str">
        <f>iferror(averageif('Staff List'!C:C,concatenate("*",$A3),'Staff List'!J:J))</f>
        <v/>
      </c>
      <c r="H3" s="50" t="str">
        <f t="shared" si="3"/>
        <v/>
      </c>
    </row>
    <row r="4">
      <c r="A4" s="102">
        <v>3.0</v>
      </c>
      <c r="B4" s="49">
        <f>sumif('Staff List'!$C:$C,concatenate("*",$A4),'Staff List'!F:F)</f>
        <v>0</v>
      </c>
      <c r="C4" s="49">
        <f>sumif('Staff List'!$C:$C,concatenate("*",$A4),'Staff List'!H:H)</f>
        <v>0</v>
      </c>
      <c r="D4" s="49">
        <f t="shared" si="1"/>
        <v>0</v>
      </c>
      <c r="E4" s="50" t="str">
        <f t="shared" si="2"/>
        <v/>
      </c>
      <c r="F4" s="50" t="str">
        <f>iferror(countif('Staff List'!C:C,concatenate("*",$A4))/(COUNTA('Staff List'!C:C)-1))</f>
        <v/>
      </c>
      <c r="G4" s="50" t="str">
        <f>iferror(averageif('Staff List'!C:C,concatenate("*",$A4),'Staff List'!J:J))</f>
        <v/>
      </c>
      <c r="H4" s="50" t="str">
        <f t="shared" si="3"/>
        <v/>
      </c>
    </row>
    <row r="5">
      <c r="A5" s="102">
        <v>4.0</v>
      </c>
      <c r="B5" s="49">
        <f>sumif('Staff List'!$C:$C,concatenate("*",$A5),'Staff List'!F:F)</f>
        <v>0</v>
      </c>
      <c r="C5" s="49">
        <f>sumif('Staff List'!$C:$C,concatenate("*",$A5),'Staff List'!H:H)</f>
        <v>0</v>
      </c>
      <c r="D5" s="49">
        <f t="shared" si="1"/>
        <v>0</v>
      </c>
      <c r="E5" s="50" t="str">
        <f t="shared" si="2"/>
        <v/>
      </c>
      <c r="F5" s="50" t="str">
        <f>iferror(countif('Staff List'!C:C,concatenate("*",$A5))/(COUNTA('Staff List'!C:C)-1))</f>
        <v/>
      </c>
      <c r="G5" s="50" t="str">
        <f>iferror(averageif('Staff List'!C:C,concatenate("*",$A5),'Staff List'!J:J))</f>
        <v/>
      </c>
      <c r="H5" s="50" t="str">
        <f t="shared" si="3"/>
        <v/>
      </c>
    </row>
    <row r="6">
      <c r="A6" s="102">
        <v>5.0</v>
      </c>
      <c r="B6" s="49">
        <f>sumif('Staff List'!$C:$C,concatenate("*",$A6),'Staff List'!F:F)</f>
        <v>0</v>
      </c>
      <c r="C6" s="49">
        <f>sumif('Staff List'!$C:$C,concatenate("*",$A6),'Staff List'!H:H)</f>
        <v>0</v>
      </c>
      <c r="D6" s="49">
        <f t="shared" si="1"/>
        <v>0</v>
      </c>
      <c r="E6" s="50" t="str">
        <f t="shared" si="2"/>
        <v/>
      </c>
      <c r="F6" s="50" t="str">
        <f>iferror(countif('Staff List'!C:C,concatenate("*",$A6))/(COUNTA('Staff List'!C:C)-1))</f>
        <v/>
      </c>
      <c r="G6" s="50" t="str">
        <f>iferror(averageif('Staff List'!C:C,concatenate("*",$A6),'Staff List'!J:J))</f>
        <v/>
      </c>
      <c r="H6" s="50" t="str">
        <f t="shared" si="3"/>
        <v/>
      </c>
    </row>
    <row r="7">
      <c r="A7" s="102">
        <v>6.0</v>
      </c>
      <c r="B7" s="49">
        <f>sumif('Staff List'!$C:$C,concatenate("*",$A7),'Staff List'!F:F)</f>
        <v>0</v>
      </c>
      <c r="C7" s="49">
        <f>sumif('Staff List'!$C:$C,concatenate("*",$A7),'Staff List'!H:H)</f>
        <v>0</v>
      </c>
      <c r="D7" s="49">
        <f t="shared" si="1"/>
        <v>0</v>
      </c>
      <c r="E7" s="50" t="str">
        <f t="shared" si="2"/>
        <v/>
      </c>
      <c r="F7" s="50" t="str">
        <f>iferror(countif('Staff List'!C:C,concatenate("*",$A7))/(COUNTA('Staff List'!C:C)-1))</f>
        <v/>
      </c>
      <c r="G7" s="50" t="str">
        <f>iferror(averageif('Staff List'!C:C,concatenate("*",$A7),'Staff List'!J:J))</f>
        <v/>
      </c>
      <c r="H7" s="50" t="str">
        <f t="shared" si="3"/>
        <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A9999"/>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4" max="4" width="26.0"/>
    <col customWidth="1" min="5" max="10" width="22.57"/>
  </cols>
  <sheetData>
    <row r="1">
      <c r="A1" s="5"/>
      <c r="B1" s="6" t="s">
        <v>8</v>
      </c>
      <c r="D1" s="7" t="s">
        <v>9</v>
      </c>
      <c r="E1" s="8" t="s">
        <v>10</v>
      </c>
    </row>
    <row r="2">
      <c r="A2" s="9" t="s">
        <v>11</v>
      </c>
      <c r="B2" s="9" t="s">
        <v>12</v>
      </c>
      <c r="C2" s="9" t="s">
        <v>13</v>
      </c>
      <c r="D2" s="10" t="s">
        <v>14</v>
      </c>
      <c r="E2" s="11" t="s">
        <v>15</v>
      </c>
      <c r="F2" s="11" t="s">
        <v>16</v>
      </c>
      <c r="G2" s="11" t="s">
        <v>17</v>
      </c>
      <c r="H2" s="11" t="s">
        <v>18</v>
      </c>
      <c r="I2" s="11" t="s">
        <v>19</v>
      </c>
      <c r="J2" s="11" t="s">
        <v>20</v>
      </c>
    </row>
    <row r="3">
      <c r="A3" s="12"/>
      <c r="B3" s="13"/>
      <c r="C3" s="13"/>
      <c r="D3" s="14"/>
      <c r="E3" s="15"/>
      <c r="F3" s="15"/>
      <c r="G3" s="15"/>
      <c r="H3" s="15"/>
      <c r="I3" s="15"/>
      <c r="J3" s="15"/>
    </row>
    <row r="4">
      <c r="A4" s="16" t="s">
        <v>21</v>
      </c>
      <c r="B4" s="17"/>
      <c r="C4" s="17"/>
      <c r="D4" s="18"/>
      <c r="E4" s="19" t="s">
        <v>22</v>
      </c>
      <c r="F4" s="19" t="s">
        <v>23</v>
      </c>
      <c r="G4" s="19" t="s">
        <v>24</v>
      </c>
      <c r="H4" s="19" t="s">
        <v>25</v>
      </c>
      <c r="I4" s="19" t="s">
        <v>26</v>
      </c>
      <c r="J4" s="20" t="s">
        <v>27</v>
      </c>
    </row>
    <row r="5">
      <c r="A5" s="21" t="s">
        <v>28</v>
      </c>
      <c r="B5" s="13" t="s">
        <v>29</v>
      </c>
      <c r="C5" s="22"/>
      <c r="D5" s="14" t="str">
        <f>iferror(AVERAGE($E5:$J5)*'Data Analysis'!$B$6)</f>
        <v/>
      </c>
      <c r="E5" s="23"/>
      <c r="F5" s="24"/>
      <c r="G5" s="24"/>
      <c r="H5" s="24"/>
      <c r="I5" s="24"/>
      <c r="J5" s="25"/>
    </row>
    <row r="6">
      <c r="A6" s="21" t="s">
        <v>30</v>
      </c>
      <c r="B6" s="13" t="s">
        <v>31</v>
      </c>
      <c r="C6" s="22"/>
      <c r="D6" s="14" t="str">
        <f>iferror(AVERAGE($E6:$J6)*'Data Analysis'!$B$6)</f>
        <v/>
      </c>
      <c r="E6" s="24"/>
      <c r="F6" s="24"/>
      <c r="G6" s="24"/>
      <c r="H6" s="24"/>
      <c r="I6" s="24"/>
      <c r="J6" s="25"/>
    </row>
    <row r="7">
      <c r="A7" s="21" t="s">
        <v>32</v>
      </c>
      <c r="B7" s="13" t="s">
        <v>33</v>
      </c>
      <c r="C7" s="13" t="s">
        <v>34</v>
      </c>
      <c r="D7" s="14" t="str">
        <f>iferror(AVERAGE($E7:$J7)*'Data Analysis'!$B$6)</f>
        <v/>
      </c>
      <c r="E7" s="24"/>
      <c r="F7" s="24"/>
      <c r="G7" s="24"/>
      <c r="H7" s="24"/>
      <c r="I7" s="24"/>
      <c r="J7" s="25"/>
    </row>
    <row r="8">
      <c r="A8" s="21" t="s">
        <v>35</v>
      </c>
      <c r="B8" s="13" t="s">
        <v>36</v>
      </c>
      <c r="C8" s="13" t="s">
        <v>37</v>
      </c>
      <c r="D8" s="14" t="str">
        <f>iferror(AVERAGE($E8:$J8)*'Data Analysis'!$B$6)</f>
        <v/>
      </c>
      <c r="E8" s="24"/>
      <c r="F8" s="24"/>
      <c r="G8" s="24"/>
      <c r="H8" s="24"/>
      <c r="I8" s="24"/>
      <c r="J8" s="25"/>
    </row>
    <row r="9">
      <c r="A9" s="21" t="s">
        <v>38</v>
      </c>
      <c r="B9" s="13" t="s">
        <v>39</v>
      </c>
      <c r="C9" s="13" t="s">
        <v>40</v>
      </c>
      <c r="D9" s="14" t="str">
        <f>iferror(AVERAGE($E9:$J9)*'Data Analysis'!$B$6)</f>
        <v/>
      </c>
      <c r="E9" s="24"/>
      <c r="F9" s="24"/>
      <c r="G9" s="24"/>
      <c r="H9" s="24"/>
      <c r="I9" s="24"/>
      <c r="J9" s="25"/>
    </row>
    <row r="10">
      <c r="A10" s="26" t="s">
        <v>41</v>
      </c>
      <c r="B10" s="27" t="s">
        <v>42</v>
      </c>
      <c r="C10" s="27" t="s">
        <v>43</v>
      </c>
      <c r="D10" s="28" t="str">
        <f>iferror(AVERAGE($E10:$J10)*'Data Analysis'!$B$6)</f>
        <v/>
      </c>
      <c r="E10" s="29"/>
      <c r="F10" s="29"/>
      <c r="G10" s="29"/>
      <c r="H10" s="29"/>
      <c r="I10" s="29"/>
      <c r="J10" s="30"/>
    </row>
    <row r="11">
      <c r="A11" s="31"/>
      <c r="B11" s="22"/>
      <c r="C11" s="22"/>
      <c r="D11" s="32"/>
      <c r="E11" s="15"/>
      <c r="F11" s="15"/>
      <c r="G11" s="15"/>
      <c r="H11" s="15"/>
      <c r="I11" s="15"/>
      <c r="J11" s="15"/>
    </row>
    <row r="12">
      <c r="A12" s="16" t="s">
        <v>44</v>
      </c>
      <c r="B12" s="17"/>
      <c r="C12" s="17"/>
      <c r="D12" s="18"/>
      <c r="E12" s="19" t="s">
        <v>45</v>
      </c>
      <c r="F12" s="19" t="s">
        <v>46</v>
      </c>
      <c r="G12" s="19" t="s">
        <v>47</v>
      </c>
      <c r="H12" s="19" t="s">
        <v>48</v>
      </c>
      <c r="I12" s="19" t="s">
        <v>49</v>
      </c>
      <c r="J12" s="20" t="s">
        <v>50</v>
      </c>
    </row>
    <row r="13">
      <c r="A13" s="21" t="s">
        <v>51</v>
      </c>
      <c r="B13" s="13" t="s">
        <v>29</v>
      </c>
      <c r="C13" s="22"/>
      <c r="D13" s="14" t="str">
        <f>iferror(AVERAGE($E13:$J13)*'Data Analysis'!$B$6)</f>
        <v/>
      </c>
      <c r="E13" s="24"/>
      <c r="F13" s="24"/>
      <c r="G13" s="24"/>
      <c r="H13" s="24"/>
      <c r="I13" s="24"/>
      <c r="J13" s="25"/>
    </row>
    <row r="14">
      <c r="A14" s="21" t="s">
        <v>52</v>
      </c>
      <c r="B14" s="13" t="s">
        <v>31</v>
      </c>
      <c r="C14" s="22"/>
      <c r="D14" s="14" t="str">
        <f>iferror(AVERAGE($E14:$J14)*'Data Analysis'!$B$6)</f>
        <v/>
      </c>
      <c r="E14" s="24"/>
      <c r="F14" s="24"/>
      <c r="G14" s="24"/>
      <c r="H14" s="24"/>
      <c r="I14" s="24"/>
      <c r="J14" s="25"/>
    </row>
    <row r="15">
      <c r="A15" s="21" t="s">
        <v>53</v>
      </c>
      <c r="B15" s="13" t="s">
        <v>33</v>
      </c>
      <c r="C15" s="13" t="s">
        <v>34</v>
      </c>
      <c r="D15" s="14" t="str">
        <f>iferror(AVERAGE($E15:$J15)*'Data Analysis'!$B$6)</f>
        <v/>
      </c>
      <c r="E15" s="24"/>
      <c r="F15" s="24"/>
      <c r="G15" s="24"/>
      <c r="H15" s="24"/>
      <c r="I15" s="24"/>
      <c r="J15" s="25"/>
    </row>
    <row r="16">
      <c r="A16" s="21" t="s">
        <v>54</v>
      </c>
      <c r="B16" s="13" t="s">
        <v>36</v>
      </c>
      <c r="C16" s="13" t="s">
        <v>37</v>
      </c>
      <c r="D16" s="14" t="str">
        <f>iferror(AVERAGE($E16:$J16)*'Data Analysis'!$B$6)</f>
        <v/>
      </c>
      <c r="E16" s="24"/>
      <c r="F16" s="24"/>
      <c r="G16" s="24"/>
      <c r="H16" s="24"/>
      <c r="I16" s="24"/>
      <c r="J16" s="25"/>
    </row>
    <row r="17">
      <c r="A17" s="21" t="s">
        <v>55</v>
      </c>
      <c r="B17" s="13" t="s">
        <v>39</v>
      </c>
      <c r="C17" s="13" t="s">
        <v>40</v>
      </c>
      <c r="D17" s="14" t="str">
        <f>iferror(AVERAGE($E17:$J17)*'Data Analysis'!$B$6)</f>
        <v/>
      </c>
      <c r="E17" s="24"/>
      <c r="F17" s="24"/>
      <c r="G17" s="24"/>
      <c r="H17" s="24"/>
      <c r="I17" s="24"/>
      <c r="J17" s="25"/>
    </row>
    <row r="18">
      <c r="A18" s="26" t="s">
        <v>56</v>
      </c>
      <c r="B18" s="27" t="s">
        <v>42</v>
      </c>
      <c r="C18" s="27" t="s">
        <v>43</v>
      </c>
      <c r="D18" s="28" t="str">
        <f>iferror(AVERAGE($E18:$J18)*'Data Analysis'!$B$6)</f>
        <v/>
      </c>
      <c r="E18" s="29"/>
      <c r="F18" s="29"/>
      <c r="G18" s="29"/>
      <c r="H18" s="29"/>
      <c r="I18" s="29"/>
      <c r="J18" s="30"/>
    </row>
    <row r="19">
      <c r="A19" s="31"/>
      <c r="B19" s="22"/>
      <c r="C19" s="22"/>
      <c r="D19" s="14"/>
      <c r="E19" s="15"/>
      <c r="F19" s="15"/>
      <c r="G19" s="15"/>
      <c r="H19" s="15"/>
      <c r="I19" s="15"/>
      <c r="J19" s="15"/>
    </row>
    <row r="20">
      <c r="A20" s="16" t="s">
        <v>57</v>
      </c>
      <c r="B20" s="17"/>
      <c r="C20" s="17"/>
      <c r="D20" s="18"/>
      <c r="E20" s="19" t="s">
        <v>58</v>
      </c>
      <c r="F20" s="19" t="s">
        <v>59</v>
      </c>
      <c r="G20" s="19" t="s">
        <v>60</v>
      </c>
      <c r="H20" s="19" t="s">
        <v>61</v>
      </c>
      <c r="I20" s="19" t="s">
        <v>62</v>
      </c>
      <c r="J20" s="20" t="s">
        <v>63</v>
      </c>
    </row>
    <row r="21">
      <c r="A21" s="21" t="s">
        <v>64</v>
      </c>
      <c r="B21" s="13" t="s">
        <v>29</v>
      </c>
      <c r="C21" s="22"/>
      <c r="D21" s="14" t="str">
        <f>iferror(AVERAGE($E21:$J21)*'Data Analysis'!$B$6)</f>
        <v/>
      </c>
      <c r="E21" s="24"/>
      <c r="F21" s="24"/>
      <c r="G21" s="24"/>
      <c r="H21" s="24"/>
      <c r="I21" s="24"/>
      <c r="J21" s="25"/>
    </row>
    <row r="22">
      <c r="A22" s="21" t="s">
        <v>65</v>
      </c>
      <c r="B22" s="13" t="s">
        <v>31</v>
      </c>
      <c r="C22" s="22"/>
      <c r="D22" s="14" t="str">
        <f>iferror(AVERAGE($E22:$J22)*'Data Analysis'!$B$6)</f>
        <v/>
      </c>
      <c r="E22" s="24"/>
      <c r="F22" s="24"/>
      <c r="G22" s="24"/>
      <c r="H22" s="24"/>
      <c r="I22" s="24"/>
      <c r="J22" s="25"/>
    </row>
    <row r="23">
      <c r="A23" s="21" t="s">
        <v>66</v>
      </c>
      <c r="B23" s="13" t="s">
        <v>33</v>
      </c>
      <c r="C23" s="13" t="s">
        <v>34</v>
      </c>
      <c r="D23" s="14" t="str">
        <f>iferror(AVERAGE($E23:$J23)*'Data Analysis'!$B$6)</f>
        <v/>
      </c>
      <c r="E23" s="24"/>
      <c r="F23" s="24"/>
      <c r="G23" s="24"/>
      <c r="H23" s="24"/>
      <c r="I23" s="24"/>
      <c r="J23" s="25"/>
    </row>
    <row r="24">
      <c r="A24" s="21" t="s">
        <v>67</v>
      </c>
      <c r="B24" s="13" t="s">
        <v>36</v>
      </c>
      <c r="C24" s="13" t="s">
        <v>37</v>
      </c>
      <c r="D24" s="14" t="str">
        <f>iferror(AVERAGE($E24:$J24)*'Data Analysis'!$B$6)</f>
        <v/>
      </c>
      <c r="E24" s="24"/>
      <c r="F24" s="24"/>
      <c r="G24" s="24"/>
      <c r="H24" s="24"/>
      <c r="I24" s="24"/>
      <c r="J24" s="25"/>
    </row>
    <row r="25">
      <c r="A25" s="21" t="s">
        <v>68</v>
      </c>
      <c r="B25" s="13" t="s">
        <v>39</v>
      </c>
      <c r="C25" s="13" t="s">
        <v>40</v>
      </c>
      <c r="D25" s="14" t="str">
        <f>iferror(AVERAGE($E25:$J25)*'Data Analysis'!$B$6)</f>
        <v/>
      </c>
      <c r="E25" s="24"/>
      <c r="F25" s="24"/>
      <c r="G25" s="24"/>
      <c r="H25" s="24"/>
      <c r="I25" s="24"/>
      <c r="J25" s="25"/>
    </row>
    <row r="26">
      <c r="A26" s="26" t="s">
        <v>69</v>
      </c>
      <c r="B26" s="27" t="s">
        <v>42</v>
      </c>
      <c r="C26" s="27" t="s">
        <v>43</v>
      </c>
      <c r="D26" s="28" t="str">
        <f>iferror(AVERAGE($E26:$J26)*'Data Analysis'!$B$6)</f>
        <v/>
      </c>
      <c r="E26" s="29"/>
      <c r="F26" s="29"/>
      <c r="G26" s="29"/>
      <c r="H26" s="29"/>
      <c r="I26" s="29"/>
      <c r="J26" s="30"/>
    </row>
    <row r="27">
      <c r="A27" s="31"/>
      <c r="B27" s="22"/>
      <c r="C27" s="22"/>
      <c r="D27" s="15"/>
      <c r="E27" s="33"/>
      <c r="F27" s="15"/>
      <c r="G27" s="15"/>
      <c r="H27" s="15"/>
      <c r="I27" s="15"/>
      <c r="J27" s="15"/>
    </row>
    <row r="28">
      <c r="A28" s="16" t="s">
        <v>70</v>
      </c>
      <c r="B28" s="17"/>
      <c r="C28" s="17"/>
      <c r="D28" s="18"/>
      <c r="E28" s="19" t="s">
        <v>71</v>
      </c>
      <c r="F28" s="19" t="s">
        <v>72</v>
      </c>
      <c r="G28" s="19" t="s">
        <v>73</v>
      </c>
      <c r="H28" s="19" t="s">
        <v>74</v>
      </c>
      <c r="I28" s="19" t="s">
        <v>75</v>
      </c>
      <c r="J28" s="20" t="s">
        <v>76</v>
      </c>
    </row>
    <row r="29">
      <c r="A29" s="21" t="s">
        <v>77</v>
      </c>
      <c r="B29" s="13" t="s">
        <v>29</v>
      </c>
      <c r="C29" s="22"/>
      <c r="D29" s="14" t="str">
        <f>iferror(AVERAGE($E29:$J29)*'Data Analysis'!$B$6)</f>
        <v/>
      </c>
      <c r="E29" s="24"/>
      <c r="F29" s="24"/>
      <c r="G29" s="24"/>
      <c r="H29" s="24"/>
      <c r="I29" s="24"/>
      <c r="J29" s="25"/>
    </row>
    <row r="30">
      <c r="A30" s="21" t="s">
        <v>78</v>
      </c>
      <c r="B30" s="13" t="s">
        <v>31</v>
      </c>
      <c r="C30" s="22"/>
      <c r="D30" s="14" t="str">
        <f>iferror(AVERAGE($E30:$J30)*'Data Analysis'!$B$6)</f>
        <v/>
      </c>
      <c r="E30" s="24"/>
      <c r="F30" s="24"/>
      <c r="G30" s="24"/>
      <c r="H30" s="24"/>
      <c r="I30" s="24"/>
      <c r="J30" s="25"/>
    </row>
    <row r="31">
      <c r="A31" s="21" t="s">
        <v>79</v>
      </c>
      <c r="B31" s="13" t="s">
        <v>33</v>
      </c>
      <c r="C31" s="13" t="s">
        <v>34</v>
      </c>
      <c r="D31" s="14" t="str">
        <f>iferror(AVERAGE($E31:$J31)*'Data Analysis'!$B$6)</f>
        <v/>
      </c>
      <c r="E31" s="24"/>
      <c r="F31" s="24"/>
      <c r="G31" s="24"/>
      <c r="H31" s="24"/>
      <c r="I31" s="24"/>
      <c r="J31" s="25"/>
    </row>
    <row r="32">
      <c r="A32" s="21" t="s">
        <v>80</v>
      </c>
      <c r="B32" s="13" t="s">
        <v>36</v>
      </c>
      <c r="C32" s="13" t="s">
        <v>37</v>
      </c>
      <c r="D32" s="14" t="str">
        <f>iferror(AVERAGE($E32:$J32)*'Data Analysis'!$B$6)</f>
        <v/>
      </c>
      <c r="E32" s="24"/>
      <c r="F32" s="24"/>
      <c r="G32" s="24"/>
      <c r="H32" s="24"/>
      <c r="I32" s="24"/>
      <c r="J32" s="25"/>
    </row>
    <row r="33">
      <c r="A33" s="21" t="s">
        <v>81</v>
      </c>
      <c r="B33" s="13" t="s">
        <v>39</v>
      </c>
      <c r="C33" s="13" t="s">
        <v>40</v>
      </c>
      <c r="D33" s="14" t="str">
        <f>iferror(AVERAGE($E33:$J33)*'Data Analysis'!$B$6)</f>
        <v/>
      </c>
      <c r="E33" s="24"/>
      <c r="F33" s="24"/>
      <c r="G33" s="24"/>
      <c r="H33" s="24"/>
      <c r="I33" s="24"/>
      <c r="J33" s="25"/>
    </row>
    <row r="34">
      <c r="A34" s="26" t="s">
        <v>82</v>
      </c>
      <c r="B34" s="27" t="s">
        <v>42</v>
      </c>
      <c r="C34" s="27" t="s">
        <v>43</v>
      </c>
      <c r="D34" s="28" t="str">
        <f>iferror(AVERAGE($E34:$J34)*'Data Analysis'!$B$6)</f>
        <v/>
      </c>
      <c r="E34" s="29"/>
      <c r="F34" s="29"/>
      <c r="G34" s="29"/>
      <c r="H34" s="29"/>
      <c r="I34" s="29"/>
      <c r="J34" s="30"/>
    </row>
    <row r="35">
      <c r="A35" s="31"/>
      <c r="B35" s="22"/>
      <c r="C35" s="22"/>
      <c r="D35" s="15"/>
      <c r="E35" s="33"/>
      <c r="F35" s="15"/>
      <c r="G35" s="15"/>
      <c r="H35" s="15"/>
      <c r="I35" s="15"/>
      <c r="J35" s="15"/>
    </row>
    <row r="36">
      <c r="A36" s="16" t="s">
        <v>83</v>
      </c>
      <c r="B36" s="17"/>
      <c r="C36" s="17"/>
      <c r="D36" s="18"/>
      <c r="E36" s="19" t="s">
        <v>84</v>
      </c>
      <c r="F36" s="19" t="s">
        <v>85</v>
      </c>
      <c r="G36" s="19" t="s">
        <v>86</v>
      </c>
      <c r="H36" s="19" t="s">
        <v>87</v>
      </c>
      <c r="I36" s="19" t="s">
        <v>88</v>
      </c>
      <c r="J36" s="20" t="s">
        <v>89</v>
      </c>
    </row>
    <row r="37">
      <c r="A37" s="21" t="s">
        <v>77</v>
      </c>
      <c r="B37" s="13" t="s">
        <v>29</v>
      </c>
      <c r="C37" s="22"/>
      <c r="D37" s="14" t="str">
        <f>iferror(AVERAGE($E37:$J37)*'Data Analysis'!$B$6)</f>
        <v/>
      </c>
      <c r="E37" s="24"/>
      <c r="F37" s="24"/>
      <c r="G37" s="24"/>
      <c r="H37" s="24"/>
      <c r="I37" s="24"/>
      <c r="J37" s="25"/>
    </row>
    <row r="38">
      <c r="A38" s="21" t="s">
        <v>78</v>
      </c>
      <c r="B38" s="13" t="s">
        <v>31</v>
      </c>
      <c r="C38" s="22"/>
      <c r="D38" s="14" t="str">
        <f>iferror(AVERAGE($E38:$J38)*'Data Analysis'!$B$6)</f>
        <v/>
      </c>
      <c r="E38" s="24"/>
      <c r="F38" s="24"/>
      <c r="G38" s="24"/>
      <c r="H38" s="24"/>
      <c r="I38" s="24"/>
      <c r="J38" s="25"/>
    </row>
    <row r="39">
      <c r="A39" s="21" t="s">
        <v>79</v>
      </c>
      <c r="B39" s="13" t="s">
        <v>33</v>
      </c>
      <c r="C39" s="13" t="s">
        <v>34</v>
      </c>
      <c r="D39" s="14" t="str">
        <f>iferror(AVERAGE($E39:$J39)*'Data Analysis'!$B$6)</f>
        <v/>
      </c>
      <c r="E39" s="24"/>
      <c r="F39" s="24"/>
      <c r="G39" s="24"/>
      <c r="H39" s="24"/>
      <c r="I39" s="24"/>
      <c r="J39" s="25"/>
    </row>
    <row r="40">
      <c r="A40" s="21" t="s">
        <v>80</v>
      </c>
      <c r="B40" s="13" t="s">
        <v>36</v>
      </c>
      <c r="C40" s="13" t="s">
        <v>37</v>
      </c>
      <c r="D40" s="14" t="str">
        <f>iferror(AVERAGE($E40:$J40)*'Data Analysis'!$B$6)</f>
        <v/>
      </c>
      <c r="E40" s="24"/>
      <c r="F40" s="24"/>
      <c r="G40" s="24"/>
      <c r="H40" s="24"/>
      <c r="I40" s="24"/>
      <c r="J40" s="25"/>
    </row>
    <row r="41">
      <c r="A41" s="21" t="s">
        <v>81</v>
      </c>
      <c r="B41" s="13" t="s">
        <v>39</v>
      </c>
      <c r="C41" s="13" t="s">
        <v>40</v>
      </c>
      <c r="D41" s="14" t="str">
        <f>iferror(AVERAGE($E41:$J41)*'Data Analysis'!$B$6)</f>
        <v/>
      </c>
      <c r="E41" s="24"/>
      <c r="F41" s="24"/>
      <c r="G41" s="24"/>
      <c r="H41" s="24"/>
      <c r="I41" s="24"/>
      <c r="J41" s="25"/>
    </row>
    <row r="42">
      <c r="A42" s="26" t="s">
        <v>82</v>
      </c>
      <c r="B42" s="27" t="s">
        <v>42</v>
      </c>
      <c r="C42" s="27" t="s">
        <v>43</v>
      </c>
      <c r="D42" s="28" t="str">
        <f>iferror(AVERAGE($E42:$J42)*'Data Analysis'!$B$6)</f>
        <v/>
      </c>
      <c r="E42" s="29"/>
      <c r="F42" s="29"/>
      <c r="G42" s="29"/>
      <c r="H42" s="29"/>
      <c r="I42" s="29"/>
      <c r="J42" s="30"/>
    </row>
    <row r="43">
      <c r="A43" s="31"/>
      <c r="B43" s="22"/>
      <c r="C43" s="22"/>
      <c r="D43" s="15"/>
      <c r="E43" s="33"/>
      <c r="F43" s="15"/>
      <c r="G43" s="15"/>
      <c r="H43" s="15"/>
      <c r="I43" s="15"/>
      <c r="J43" s="15"/>
    </row>
  </sheetData>
  <mergeCells count="7">
    <mergeCell ref="B1:C1"/>
    <mergeCell ref="E1:J1"/>
    <mergeCell ref="A4:C4"/>
    <mergeCell ref="A12:C12"/>
    <mergeCell ref="A20:C20"/>
    <mergeCell ref="A28:C28"/>
    <mergeCell ref="A36:C36"/>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FC5E8"/>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30.29"/>
    <col customWidth="1" min="2" max="2" width="10.86"/>
    <col customWidth="1" min="3" max="3" width="11.57"/>
    <col customWidth="1" min="9" max="9" width="10.86"/>
    <col customWidth="1" min="10" max="10" width="11.57"/>
    <col customWidth="1" min="16" max="16" width="31.29"/>
  </cols>
  <sheetData>
    <row r="1">
      <c r="A1" s="34" t="s">
        <v>90</v>
      </c>
      <c r="B1" s="35" t="s">
        <v>91</v>
      </c>
      <c r="I1" s="36" t="s">
        <v>92</v>
      </c>
      <c r="P1" s="37" t="s">
        <v>93</v>
      </c>
    </row>
    <row r="2">
      <c r="B2" s="12" t="s">
        <v>94</v>
      </c>
      <c r="C2" s="38" t="s">
        <v>95</v>
      </c>
      <c r="D2" s="12" t="s">
        <v>96</v>
      </c>
      <c r="E2" s="12" t="s">
        <v>97</v>
      </c>
      <c r="F2" s="12" t="s">
        <v>98</v>
      </c>
      <c r="G2" s="39" t="s">
        <v>99</v>
      </c>
      <c r="H2" s="39" t="s">
        <v>100</v>
      </c>
      <c r="I2" s="12" t="s">
        <v>94</v>
      </c>
      <c r="J2" s="38" t="s">
        <v>95</v>
      </c>
      <c r="K2" s="12" t="s">
        <v>96</v>
      </c>
      <c r="L2" s="12" t="s">
        <v>97</v>
      </c>
      <c r="M2" s="12" t="s">
        <v>98</v>
      </c>
      <c r="N2" s="39" t="s">
        <v>99</v>
      </c>
      <c r="O2" s="39" t="s">
        <v>100</v>
      </c>
      <c r="P2" s="12" t="s">
        <v>101</v>
      </c>
    </row>
    <row r="3">
      <c r="A3" s="40"/>
      <c r="B3" s="40"/>
      <c r="C3" s="40"/>
      <c r="D3" s="41"/>
      <c r="E3" s="41"/>
      <c r="F3" s="41"/>
      <c r="G3" s="42" t="str">
        <f t="shared" ref="G3:H3" si="1">iferror(if($C3&gt;10,(E3-$D3)/$D3,""))</f>
        <v/>
      </c>
      <c r="H3" s="42" t="str">
        <f t="shared" si="1"/>
        <v/>
      </c>
      <c r="I3" s="40"/>
      <c r="J3" s="40"/>
      <c r="K3" s="43"/>
      <c r="L3" s="43"/>
      <c r="M3" s="43"/>
      <c r="N3" s="42" t="str">
        <f t="shared" ref="N3:O3" si="2">iferror(if($J3&gt;10,(L3-$K3)/$K3,""))</f>
        <v/>
      </c>
      <c r="O3" s="42" t="str">
        <f t="shared" si="2"/>
        <v/>
      </c>
      <c r="P3" s="44" t="str">
        <f t="shared" ref="P3:P107" si="5">if(and(C3&gt;10,J3&gt;10),K3/D3,"")</f>
        <v/>
      </c>
    </row>
    <row r="4">
      <c r="A4" s="40"/>
      <c r="B4" s="40"/>
      <c r="C4" s="40"/>
      <c r="D4" s="41"/>
      <c r="E4" s="41"/>
      <c r="F4" s="41"/>
      <c r="G4" s="42" t="str">
        <f t="shared" ref="G4:H4" si="3">iferror(if($C4&gt;10,(E4-$D4)/$D4,""))</f>
        <v/>
      </c>
      <c r="H4" s="42" t="str">
        <f t="shared" si="3"/>
        <v/>
      </c>
      <c r="I4" s="40"/>
      <c r="J4" s="40"/>
      <c r="K4" s="43"/>
      <c r="L4" s="43"/>
      <c r="M4" s="43"/>
      <c r="N4" s="42" t="str">
        <f t="shared" ref="N4:O4" si="4">iferror(if($J4&gt;10,(L4-$K4)/$K4,""))</f>
        <v/>
      </c>
      <c r="O4" s="42" t="str">
        <f t="shared" si="4"/>
        <v/>
      </c>
      <c r="P4" s="44" t="str">
        <f t="shared" si="5"/>
        <v/>
      </c>
    </row>
    <row r="5">
      <c r="A5" s="40"/>
      <c r="B5" s="40"/>
      <c r="C5" s="40"/>
      <c r="D5" s="41"/>
      <c r="E5" s="41"/>
      <c r="F5" s="41"/>
      <c r="G5" s="42" t="str">
        <f t="shared" ref="G5:H5" si="6">iferror(if($C5&gt;10,(E5-$D5)/$D5,""))</f>
        <v/>
      </c>
      <c r="H5" s="42" t="str">
        <f t="shared" si="6"/>
        <v/>
      </c>
      <c r="I5" s="40"/>
      <c r="J5" s="40"/>
      <c r="K5" s="43"/>
      <c r="L5" s="43"/>
      <c r="M5" s="43"/>
      <c r="N5" s="42" t="str">
        <f t="shared" ref="N5:O5" si="7">iferror(if($J5&gt;10,(L5-$K5)/$K5,""))</f>
        <v/>
      </c>
      <c r="O5" s="42" t="str">
        <f t="shared" si="7"/>
        <v/>
      </c>
      <c r="P5" s="44" t="str">
        <f t="shared" si="5"/>
        <v/>
      </c>
    </row>
    <row r="6">
      <c r="A6" s="40"/>
      <c r="B6" s="40"/>
      <c r="C6" s="40"/>
      <c r="D6" s="41"/>
      <c r="E6" s="41"/>
      <c r="F6" s="41"/>
      <c r="G6" s="42" t="str">
        <f t="shared" ref="G6:H6" si="8">iferror(if($C6&gt;10,(E6-$D6)/$D6,""))</f>
        <v/>
      </c>
      <c r="H6" s="42" t="str">
        <f t="shared" si="8"/>
        <v/>
      </c>
      <c r="I6" s="40"/>
      <c r="J6" s="40"/>
      <c r="K6" s="43"/>
      <c r="L6" s="43"/>
      <c r="M6" s="43"/>
      <c r="N6" s="42" t="str">
        <f t="shared" ref="N6:O6" si="9">iferror(if($J6&gt;10,(L6-$K6)/$K6,""))</f>
        <v/>
      </c>
      <c r="O6" s="42" t="str">
        <f t="shared" si="9"/>
        <v/>
      </c>
      <c r="P6" s="44" t="str">
        <f t="shared" si="5"/>
        <v/>
      </c>
    </row>
    <row r="7">
      <c r="A7" s="40"/>
      <c r="B7" s="40"/>
      <c r="C7" s="40"/>
      <c r="D7" s="41"/>
      <c r="E7" s="41"/>
      <c r="F7" s="41"/>
      <c r="G7" s="42" t="str">
        <f t="shared" ref="G7:H7" si="10">iferror(if($C7&gt;10,(E7-$D7)/$D7,""))</f>
        <v/>
      </c>
      <c r="H7" s="42" t="str">
        <f t="shared" si="10"/>
        <v/>
      </c>
      <c r="I7" s="40"/>
      <c r="J7" s="40"/>
      <c r="K7" s="43"/>
      <c r="L7" s="43"/>
      <c r="M7" s="43"/>
      <c r="N7" s="42" t="str">
        <f t="shared" ref="N7:O7" si="11">iferror(if($J7&gt;10,(L7-$K7)/$K7,""))</f>
        <v/>
      </c>
      <c r="O7" s="42" t="str">
        <f t="shared" si="11"/>
        <v/>
      </c>
      <c r="P7" s="44" t="str">
        <f t="shared" si="5"/>
        <v/>
      </c>
    </row>
    <row r="8">
      <c r="A8" s="40"/>
      <c r="B8" s="40"/>
      <c r="C8" s="40"/>
      <c r="D8" s="41"/>
      <c r="E8" s="41"/>
      <c r="F8" s="41"/>
      <c r="G8" s="42" t="str">
        <f t="shared" ref="G8:H8" si="12">iferror(if($C8&gt;10,(E8-$D8)/$D8,""))</f>
        <v/>
      </c>
      <c r="H8" s="42" t="str">
        <f t="shared" si="12"/>
        <v/>
      </c>
      <c r="I8" s="40"/>
      <c r="J8" s="40"/>
      <c r="K8" s="43"/>
      <c r="L8" s="43"/>
      <c r="M8" s="43"/>
      <c r="N8" s="42" t="str">
        <f t="shared" ref="N8:O8" si="13">iferror(if($J8&gt;10,(L8-$K8)/$K8,""))</f>
        <v/>
      </c>
      <c r="O8" s="42" t="str">
        <f t="shared" si="13"/>
        <v/>
      </c>
      <c r="P8" s="44" t="str">
        <f t="shared" si="5"/>
        <v/>
      </c>
    </row>
    <row r="9">
      <c r="A9" s="40"/>
      <c r="B9" s="40"/>
      <c r="C9" s="40"/>
      <c r="D9" s="41"/>
      <c r="E9" s="41"/>
      <c r="F9" s="41"/>
      <c r="G9" s="42" t="str">
        <f t="shared" ref="G9:H9" si="14">iferror(if($C9&gt;10,(E9-$D9)/$D9,""))</f>
        <v/>
      </c>
      <c r="H9" s="42" t="str">
        <f t="shared" si="14"/>
        <v/>
      </c>
      <c r="I9" s="40"/>
      <c r="J9" s="40"/>
      <c r="K9" s="43"/>
      <c r="L9" s="43"/>
      <c r="M9" s="43"/>
      <c r="N9" s="42" t="str">
        <f t="shared" ref="N9:O9" si="15">iferror(if($J9&gt;10,(L9-$K9)/$K9,""))</f>
        <v/>
      </c>
      <c r="O9" s="42" t="str">
        <f t="shared" si="15"/>
        <v/>
      </c>
      <c r="P9" s="44" t="str">
        <f t="shared" si="5"/>
        <v/>
      </c>
    </row>
    <row r="10">
      <c r="A10" s="40"/>
      <c r="B10" s="40"/>
      <c r="C10" s="40"/>
      <c r="D10" s="41"/>
      <c r="E10" s="41"/>
      <c r="F10" s="41"/>
      <c r="G10" s="42" t="str">
        <f t="shared" ref="G10:H10" si="16">iferror(if($C10&gt;10,(E10-$D10)/$D10,""))</f>
        <v/>
      </c>
      <c r="H10" s="42" t="str">
        <f t="shared" si="16"/>
        <v/>
      </c>
      <c r="I10" s="40"/>
      <c r="J10" s="40"/>
      <c r="K10" s="43"/>
      <c r="L10" s="43"/>
      <c r="M10" s="43"/>
      <c r="N10" s="42" t="str">
        <f t="shared" ref="N10:O10" si="17">iferror(if($J10&gt;10,(L10-$K10)/$K10,""))</f>
        <v/>
      </c>
      <c r="O10" s="42" t="str">
        <f t="shared" si="17"/>
        <v/>
      </c>
      <c r="P10" s="44" t="str">
        <f t="shared" si="5"/>
        <v/>
      </c>
    </row>
    <row r="11">
      <c r="A11" s="40"/>
      <c r="B11" s="40"/>
      <c r="C11" s="40"/>
      <c r="D11" s="41"/>
      <c r="E11" s="41"/>
      <c r="F11" s="41"/>
      <c r="G11" s="42" t="str">
        <f t="shared" ref="G11:H11" si="18">iferror(if($C11&gt;10,(E11-$D11)/$D11,""))</f>
        <v/>
      </c>
      <c r="H11" s="42" t="str">
        <f t="shared" si="18"/>
        <v/>
      </c>
      <c r="I11" s="40"/>
      <c r="J11" s="40"/>
      <c r="K11" s="43"/>
      <c r="L11" s="43"/>
      <c r="M11" s="43"/>
      <c r="N11" s="42" t="str">
        <f t="shared" ref="N11:O11" si="19">iferror(if($J11&gt;10,(L11-$K11)/$K11,""))</f>
        <v/>
      </c>
      <c r="O11" s="42" t="str">
        <f t="shared" si="19"/>
        <v/>
      </c>
      <c r="P11" s="44" t="str">
        <f t="shared" si="5"/>
        <v/>
      </c>
    </row>
    <row r="12">
      <c r="A12" s="40"/>
      <c r="B12" s="40"/>
      <c r="C12" s="40"/>
      <c r="D12" s="41"/>
      <c r="E12" s="41"/>
      <c r="F12" s="41"/>
      <c r="G12" s="42" t="str">
        <f t="shared" ref="G12:H12" si="20">iferror(if($C12&gt;10,(E12-$D12)/$D12,""))</f>
        <v/>
      </c>
      <c r="H12" s="42" t="str">
        <f t="shared" si="20"/>
        <v/>
      </c>
      <c r="I12" s="40"/>
      <c r="J12" s="40"/>
      <c r="K12" s="43"/>
      <c r="L12" s="43"/>
      <c r="M12" s="43"/>
      <c r="N12" s="42" t="str">
        <f t="shared" ref="N12:O12" si="21">iferror(if($J12&gt;10,(L12-$K12)/$K12,""))</f>
        <v/>
      </c>
      <c r="O12" s="42" t="str">
        <f t="shared" si="21"/>
        <v/>
      </c>
      <c r="P12" s="44" t="str">
        <f t="shared" si="5"/>
        <v/>
      </c>
    </row>
    <row r="13">
      <c r="A13" s="40"/>
      <c r="B13" s="40"/>
      <c r="C13" s="40"/>
      <c r="D13" s="41"/>
      <c r="E13" s="41"/>
      <c r="F13" s="41"/>
      <c r="G13" s="42" t="str">
        <f t="shared" ref="G13:H13" si="22">iferror(if($C13&gt;10,(E13-$D13)/$D13,""))</f>
        <v/>
      </c>
      <c r="H13" s="42" t="str">
        <f t="shared" si="22"/>
        <v/>
      </c>
      <c r="I13" s="40"/>
      <c r="J13" s="40"/>
      <c r="K13" s="43"/>
      <c r="L13" s="43"/>
      <c r="M13" s="43"/>
      <c r="N13" s="42" t="str">
        <f t="shared" ref="N13:O13" si="23">iferror(if($J13&gt;10,(L13-$K13)/$K13,""))</f>
        <v/>
      </c>
      <c r="O13" s="42" t="str">
        <f t="shared" si="23"/>
        <v/>
      </c>
      <c r="P13" s="44" t="str">
        <f t="shared" si="5"/>
        <v/>
      </c>
    </row>
    <row r="14">
      <c r="A14" s="40"/>
      <c r="B14" s="40"/>
      <c r="C14" s="40"/>
      <c r="D14" s="41"/>
      <c r="E14" s="41"/>
      <c r="F14" s="41"/>
      <c r="G14" s="42" t="str">
        <f t="shared" ref="G14:H14" si="24">iferror(if($C14&gt;10,(E14-$D14)/$D14,""))</f>
        <v/>
      </c>
      <c r="H14" s="42" t="str">
        <f t="shared" si="24"/>
        <v/>
      </c>
      <c r="I14" s="40"/>
      <c r="J14" s="40"/>
      <c r="K14" s="43"/>
      <c r="L14" s="43"/>
      <c r="M14" s="43"/>
      <c r="N14" s="42" t="str">
        <f t="shared" ref="N14:O14" si="25">iferror(if($J14&gt;10,(L14-$K14)/$K14,""))</f>
        <v/>
      </c>
      <c r="O14" s="42" t="str">
        <f t="shared" si="25"/>
        <v/>
      </c>
      <c r="P14" s="44" t="str">
        <f t="shared" si="5"/>
        <v/>
      </c>
    </row>
    <row r="15">
      <c r="A15" s="40"/>
      <c r="B15" s="40"/>
      <c r="C15" s="40"/>
      <c r="D15" s="41"/>
      <c r="E15" s="41"/>
      <c r="F15" s="41"/>
      <c r="G15" s="42" t="str">
        <f t="shared" ref="G15:H15" si="26">iferror(if($C15&gt;10,(E15-$D15)/$D15,""))</f>
        <v/>
      </c>
      <c r="H15" s="42" t="str">
        <f t="shared" si="26"/>
        <v/>
      </c>
      <c r="I15" s="40"/>
      <c r="J15" s="40"/>
      <c r="K15" s="43"/>
      <c r="L15" s="43"/>
      <c r="M15" s="43"/>
      <c r="N15" s="42" t="str">
        <f t="shared" ref="N15:O15" si="27">iferror(if($J15&gt;10,(L15-$K15)/$K15,""))</f>
        <v/>
      </c>
      <c r="O15" s="42" t="str">
        <f t="shared" si="27"/>
        <v/>
      </c>
      <c r="P15" s="44" t="str">
        <f t="shared" si="5"/>
        <v/>
      </c>
    </row>
    <row r="16">
      <c r="A16" s="40"/>
      <c r="B16" s="40"/>
      <c r="C16" s="40"/>
      <c r="D16" s="41"/>
      <c r="E16" s="41"/>
      <c r="F16" s="41"/>
      <c r="G16" s="42" t="str">
        <f t="shared" ref="G16:H16" si="28">iferror(if($C16&gt;10,(E16-$D16)/$D16,""))</f>
        <v/>
      </c>
      <c r="H16" s="42" t="str">
        <f t="shared" si="28"/>
        <v/>
      </c>
      <c r="I16" s="40"/>
      <c r="J16" s="40"/>
      <c r="K16" s="43"/>
      <c r="L16" s="43"/>
      <c r="M16" s="43"/>
      <c r="N16" s="42" t="str">
        <f t="shared" ref="N16:O16" si="29">iferror(if($J16&gt;10,(L16-$K16)/$K16,""))</f>
        <v/>
      </c>
      <c r="O16" s="42" t="str">
        <f t="shared" si="29"/>
        <v/>
      </c>
      <c r="P16" s="44" t="str">
        <f t="shared" si="5"/>
        <v/>
      </c>
    </row>
    <row r="17">
      <c r="A17" s="40"/>
      <c r="B17" s="40"/>
      <c r="C17" s="40"/>
      <c r="D17" s="41"/>
      <c r="E17" s="41"/>
      <c r="F17" s="41"/>
      <c r="G17" s="42" t="str">
        <f t="shared" ref="G17:H17" si="30">iferror(if($C17&gt;10,(E17-$D17)/$D17,""))</f>
        <v/>
      </c>
      <c r="H17" s="42" t="str">
        <f t="shared" si="30"/>
        <v/>
      </c>
      <c r="I17" s="40"/>
      <c r="J17" s="40"/>
      <c r="K17" s="43"/>
      <c r="L17" s="43"/>
      <c r="M17" s="43"/>
      <c r="N17" s="42" t="str">
        <f t="shared" ref="N17:O17" si="31">iferror(if($J17&gt;10,(L17-$K17)/$K17,""))</f>
        <v/>
      </c>
      <c r="O17" s="42" t="str">
        <f t="shared" si="31"/>
        <v/>
      </c>
      <c r="P17" s="44" t="str">
        <f t="shared" si="5"/>
        <v/>
      </c>
    </row>
    <row r="18">
      <c r="A18" s="40"/>
      <c r="B18" s="40"/>
      <c r="C18" s="40"/>
      <c r="D18" s="41"/>
      <c r="E18" s="41"/>
      <c r="F18" s="41"/>
      <c r="G18" s="42" t="str">
        <f t="shared" ref="G18:H18" si="32">iferror(if($C18&gt;10,(E18-$D18)/$D18,""))</f>
        <v/>
      </c>
      <c r="H18" s="42" t="str">
        <f t="shared" si="32"/>
        <v/>
      </c>
      <c r="I18" s="40"/>
      <c r="J18" s="40"/>
      <c r="K18" s="43"/>
      <c r="L18" s="43"/>
      <c r="M18" s="43"/>
      <c r="N18" s="42" t="str">
        <f t="shared" ref="N18:O18" si="33">iferror(if($J18&gt;10,(L18-$K18)/$K18,""))</f>
        <v/>
      </c>
      <c r="O18" s="42" t="str">
        <f t="shared" si="33"/>
        <v/>
      </c>
      <c r="P18" s="44" t="str">
        <f t="shared" si="5"/>
        <v/>
      </c>
    </row>
    <row r="19">
      <c r="A19" s="40"/>
      <c r="B19" s="40"/>
      <c r="C19" s="40"/>
      <c r="D19" s="41"/>
      <c r="E19" s="41"/>
      <c r="F19" s="41"/>
      <c r="G19" s="42" t="str">
        <f t="shared" ref="G19:H19" si="34">iferror(if($C19&gt;10,(E19-$D19)/$D19,""))</f>
        <v/>
      </c>
      <c r="H19" s="42" t="str">
        <f t="shared" si="34"/>
        <v/>
      </c>
      <c r="I19" s="40"/>
      <c r="J19" s="40"/>
      <c r="K19" s="43"/>
      <c r="L19" s="43"/>
      <c r="M19" s="43"/>
      <c r="N19" s="42" t="str">
        <f t="shared" ref="N19:O19" si="35">iferror(if($J19&gt;10,(L19-$K19)/$K19,""))</f>
        <v/>
      </c>
      <c r="O19" s="42" t="str">
        <f t="shared" si="35"/>
        <v/>
      </c>
      <c r="P19" s="44" t="str">
        <f t="shared" si="5"/>
        <v/>
      </c>
    </row>
    <row r="20">
      <c r="A20" s="40"/>
      <c r="B20" s="40"/>
      <c r="C20" s="40"/>
      <c r="D20" s="41"/>
      <c r="E20" s="41"/>
      <c r="F20" s="41"/>
      <c r="G20" s="42" t="str">
        <f t="shared" ref="G20:H20" si="36">iferror(if($C20&gt;10,(E20-$D20)/$D20,""))</f>
        <v/>
      </c>
      <c r="H20" s="42" t="str">
        <f t="shared" si="36"/>
        <v/>
      </c>
      <c r="I20" s="40"/>
      <c r="J20" s="40"/>
      <c r="K20" s="43"/>
      <c r="L20" s="43"/>
      <c r="M20" s="43"/>
      <c r="N20" s="42" t="str">
        <f t="shared" ref="N20:O20" si="37">iferror(if($J20&gt;10,(L20-$K20)/$K20,""))</f>
        <v/>
      </c>
      <c r="O20" s="42" t="str">
        <f t="shared" si="37"/>
        <v/>
      </c>
      <c r="P20" s="44" t="str">
        <f t="shared" si="5"/>
        <v/>
      </c>
    </row>
    <row r="21">
      <c r="A21" s="40"/>
      <c r="B21" s="40"/>
      <c r="C21" s="40"/>
      <c r="D21" s="41"/>
      <c r="E21" s="41"/>
      <c r="F21" s="41"/>
      <c r="G21" s="42" t="str">
        <f t="shared" ref="G21:H21" si="38">iferror(if($C21&gt;10,(E21-$D21)/$D21,""))</f>
        <v/>
      </c>
      <c r="H21" s="42" t="str">
        <f t="shared" si="38"/>
        <v/>
      </c>
      <c r="I21" s="40"/>
      <c r="J21" s="40"/>
      <c r="K21" s="43"/>
      <c r="L21" s="43"/>
      <c r="M21" s="43"/>
      <c r="N21" s="42" t="str">
        <f t="shared" ref="N21:O21" si="39">iferror(if($J21&gt;10,(L21-$K21)/$K21,""))</f>
        <v/>
      </c>
      <c r="O21" s="42" t="str">
        <f t="shared" si="39"/>
        <v/>
      </c>
      <c r="P21" s="44" t="str">
        <f t="shared" si="5"/>
        <v/>
      </c>
    </row>
    <row r="22">
      <c r="A22" s="40"/>
      <c r="B22" s="40"/>
      <c r="C22" s="40"/>
      <c r="D22" s="41"/>
      <c r="E22" s="41"/>
      <c r="F22" s="41"/>
      <c r="G22" s="42" t="str">
        <f t="shared" ref="G22:H22" si="40">iferror(if($C22&gt;10,(E22-$D22)/$D22,""))</f>
        <v/>
      </c>
      <c r="H22" s="42" t="str">
        <f t="shared" si="40"/>
        <v/>
      </c>
      <c r="I22" s="40"/>
      <c r="J22" s="40"/>
      <c r="K22" s="43"/>
      <c r="L22" s="43"/>
      <c r="M22" s="43"/>
      <c r="N22" s="42" t="str">
        <f t="shared" ref="N22:O22" si="41">iferror(if($J22&gt;10,(L22-$K22)/$K22,""))</f>
        <v/>
      </c>
      <c r="O22" s="42" t="str">
        <f t="shared" si="41"/>
        <v/>
      </c>
      <c r="P22" s="44" t="str">
        <f t="shared" si="5"/>
        <v/>
      </c>
    </row>
    <row r="23">
      <c r="A23" s="40"/>
      <c r="B23" s="40"/>
      <c r="C23" s="40"/>
      <c r="D23" s="41"/>
      <c r="E23" s="41"/>
      <c r="F23" s="41"/>
      <c r="G23" s="42" t="str">
        <f t="shared" ref="G23:H23" si="42">iferror(if($C23&gt;10,(E23-$D23)/$D23,""))</f>
        <v/>
      </c>
      <c r="H23" s="42" t="str">
        <f t="shared" si="42"/>
        <v/>
      </c>
      <c r="I23" s="40"/>
      <c r="J23" s="40"/>
      <c r="K23" s="43"/>
      <c r="L23" s="43"/>
      <c r="M23" s="43"/>
      <c r="N23" s="42" t="str">
        <f t="shared" ref="N23:O23" si="43">iferror(if($J23&gt;10,(L23-$K23)/$K23,""))</f>
        <v/>
      </c>
      <c r="O23" s="42" t="str">
        <f t="shared" si="43"/>
        <v/>
      </c>
      <c r="P23" s="44" t="str">
        <f t="shared" si="5"/>
        <v/>
      </c>
    </row>
    <row r="24">
      <c r="A24" s="40"/>
      <c r="B24" s="40"/>
      <c r="C24" s="40"/>
      <c r="D24" s="41"/>
      <c r="E24" s="41"/>
      <c r="F24" s="41"/>
      <c r="G24" s="42" t="str">
        <f t="shared" ref="G24:H24" si="44">iferror(if($C24&gt;10,(E24-$D24)/$D24,""))</f>
        <v/>
      </c>
      <c r="H24" s="42" t="str">
        <f t="shared" si="44"/>
        <v/>
      </c>
      <c r="I24" s="40"/>
      <c r="J24" s="40"/>
      <c r="K24" s="43"/>
      <c r="L24" s="43"/>
      <c r="M24" s="43"/>
      <c r="N24" s="42" t="str">
        <f t="shared" ref="N24:O24" si="45">iferror(if($J24&gt;10,(L24-$K24)/$K24,""))</f>
        <v/>
      </c>
      <c r="O24" s="42" t="str">
        <f t="shared" si="45"/>
        <v/>
      </c>
      <c r="P24" s="44" t="str">
        <f t="shared" si="5"/>
        <v/>
      </c>
    </row>
    <row r="25">
      <c r="A25" s="40"/>
      <c r="B25" s="40"/>
      <c r="C25" s="40"/>
      <c r="D25" s="41"/>
      <c r="E25" s="41"/>
      <c r="F25" s="41"/>
      <c r="G25" s="42" t="str">
        <f t="shared" ref="G25:H25" si="46">iferror(if($C25&gt;10,(E25-$D25)/$D25,""))</f>
        <v/>
      </c>
      <c r="H25" s="42" t="str">
        <f t="shared" si="46"/>
        <v/>
      </c>
      <c r="I25" s="40"/>
      <c r="J25" s="40"/>
      <c r="K25" s="43"/>
      <c r="L25" s="43"/>
      <c r="M25" s="43"/>
      <c r="N25" s="42" t="str">
        <f t="shared" ref="N25:O25" si="47">iferror(if($J25&gt;10,(L25-$K25)/$K25,""))</f>
        <v/>
      </c>
      <c r="O25" s="42" t="str">
        <f t="shared" si="47"/>
        <v/>
      </c>
      <c r="P25" s="44" t="str">
        <f t="shared" si="5"/>
        <v/>
      </c>
    </row>
    <row r="26">
      <c r="A26" s="40"/>
      <c r="B26" s="40"/>
      <c r="C26" s="40"/>
      <c r="D26" s="41"/>
      <c r="E26" s="41"/>
      <c r="F26" s="41"/>
      <c r="G26" s="42" t="str">
        <f t="shared" ref="G26:H26" si="48">iferror(if($C26&gt;10,(E26-$D26)/$D26,""))</f>
        <v/>
      </c>
      <c r="H26" s="42" t="str">
        <f t="shared" si="48"/>
        <v/>
      </c>
      <c r="I26" s="40"/>
      <c r="J26" s="40"/>
      <c r="K26" s="43"/>
      <c r="L26" s="43"/>
      <c r="M26" s="43"/>
      <c r="N26" s="42" t="str">
        <f t="shared" ref="N26:O26" si="49">iferror(if($J26&gt;10,(L26-$K26)/$K26,""))</f>
        <v/>
      </c>
      <c r="O26" s="42" t="str">
        <f t="shared" si="49"/>
        <v/>
      </c>
      <c r="P26" s="44" t="str">
        <f t="shared" si="5"/>
        <v/>
      </c>
    </row>
    <row r="27">
      <c r="A27" s="40"/>
      <c r="B27" s="40"/>
      <c r="C27" s="40"/>
      <c r="D27" s="41"/>
      <c r="E27" s="41"/>
      <c r="F27" s="41"/>
      <c r="G27" s="42" t="str">
        <f t="shared" ref="G27:H27" si="50">iferror(if($C27&gt;10,(E27-$D27)/$D27,""))</f>
        <v/>
      </c>
      <c r="H27" s="42" t="str">
        <f t="shared" si="50"/>
        <v/>
      </c>
      <c r="I27" s="40"/>
      <c r="J27" s="40"/>
      <c r="K27" s="43"/>
      <c r="L27" s="43"/>
      <c r="M27" s="43"/>
      <c r="N27" s="42" t="str">
        <f t="shared" ref="N27:O27" si="51">iferror(if($J27&gt;10,(L27-$K27)/$K27,""))</f>
        <v/>
      </c>
      <c r="O27" s="42" t="str">
        <f t="shared" si="51"/>
        <v/>
      </c>
      <c r="P27" s="44" t="str">
        <f t="shared" si="5"/>
        <v/>
      </c>
    </row>
    <row r="28">
      <c r="A28" s="40"/>
      <c r="B28" s="40"/>
      <c r="C28" s="40"/>
      <c r="D28" s="41"/>
      <c r="E28" s="41"/>
      <c r="F28" s="41"/>
      <c r="G28" s="42" t="str">
        <f t="shared" ref="G28:H28" si="52">iferror(if($C28&gt;10,(E28-$D28)/$D28,""))</f>
        <v/>
      </c>
      <c r="H28" s="42" t="str">
        <f t="shared" si="52"/>
        <v/>
      </c>
      <c r="I28" s="40"/>
      <c r="J28" s="40"/>
      <c r="K28" s="43"/>
      <c r="L28" s="43"/>
      <c r="M28" s="43"/>
      <c r="N28" s="42" t="str">
        <f t="shared" ref="N28:O28" si="53">iferror(if($J28&gt;10,(L28-$K28)/$K28,""))</f>
        <v/>
      </c>
      <c r="O28" s="42" t="str">
        <f t="shared" si="53"/>
        <v/>
      </c>
      <c r="P28" s="44" t="str">
        <f t="shared" si="5"/>
        <v/>
      </c>
    </row>
    <row r="29">
      <c r="A29" s="40"/>
      <c r="B29" s="40"/>
      <c r="C29" s="40"/>
      <c r="D29" s="41"/>
      <c r="E29" s="41"/>
      <c r="F29" s="41"/>
      <c r="G29" s="42" t="str">
        <f t="shared" ref="G29:H29" si="54">iferror(if($C29&gt;10,(E29-$D29)/$D29,""))</f>
        <v/>
      </c>
      <c r="H29" s="42" t="str">
        <f t="shared" si="54"/>
        <v/>
      </c>
      <c r="I29" s="40"/>
      <c r="J29" s="40"/>
      <c r="K29" s="43"/>
      <c r="L29" s="43"/>
      <c r="M29" s="43"/>
      <c r="N29" s="42" t="str">
        <f t="shared" ref="N29:O29" si="55">iferror(if($J29&gt;10,(L29-$K29)/$K29,""))</f>
        <v/>
      </c>
      <c r="O29" s="42" t="str">
        <f t="shared" si="55"/>
        <v/>
      </c>
      <c r="P29" s="44" t="str">
        <f t="shared" si="5"/>
        <v/>
      </c>
    </row>
    <row r="30">
      <c r="A30" s="40"/>
      <c r="B30" s="40"/>
      <c r="C30" s="40"/>
      <c r="D30" s="41"/>
      <c r="E30" s="41"/>
      <c r="F30" s="41"/>
      <c r="G30" s="42" t="str">
        <f t="shared" ref="G30:H30" si="56">iferror(if($C30&gt;10,(E30-$D30)/$D30,""))</f>
        <v/>
      </c>
      <c r="H30" s="42" t="str">
        <f t="shared" si="56"/>
        <v/>
      </c>
      <c r="I30" s="40"/>
      <c r="J30" s="40"/>
      <c r="K30" s="43"/>
      <c r="L30" s="43"/>
      <c r="M30" s="43"/>
      <c r="N30" s="42" t="str">
        <f t="shared" ref="N30:O30" si="57">iferror(if($J30&gt;10,(L30-$K30)/$K30,""))</f>
        <v/>
      </c>
      <c r="O30" s="42" t="str">
        <f t="shared" si="57"/>
        <v/>
      </c>
      <c r="P30" s="44" t="str">
        <f t="shared" si="5"/>
        <v/>
      </c>
    </row>
    <row r="31">
      <c r="A31" s="40"/>
      <c r="B31" s="40"/>
      <c r="C31" s="40"/>
      <c r="D31" s="41"/>
      <c r="E31" s="41"/>
      <c r="F31" s="41"/>
      <c r="G31" s="42" t="str">
        <f t="shared" ref="G31:H31" si="58">iferror(if($C31&gt;10,(E31-$D31)/$D31,""))</f>
        <v/>
      </c>
      <c r="H31" s="42" t="str">
        <f t="shared" si="58"/>
        <v/>
      </c>
      <c r="I31" s="40"/>
      <c r="J31" s="40"/>
      <c r="K31" s="43"/>
      <c r="L31" s="43"/>
      <c r="M31" s="43"/>
      <c r="N31" s="42" t="str">
        <f t="shared" ref="N31:O31" si="59">iferror(if($J31&gt;10,(L31-$K31)/$K31,""))</f>
        <v/>
      </c>
      <c r="O31" s="42" t="str">
        <f t="shared" si="59"/>
        <v/>
      </c>
      <c r="P31" s="44" t="str">
        <f t="shared" si="5"/>
        <v/>
      </c>
    </row>
    <row r="32">
      <c r="A32" s="40"/>
      <c r="B32" s="40"/>
      <c r="C32" s="40"/>
      <c r="D32" s="41"/>
      <c r="E32" s="41"/>
      <c r="F32" s="41"/>
      <c r="G32" s="42" t="str">
        <f t="shared" ref="G32:H32" si="60">iferror(if($C32&gt;10,(E32-$D32)/$D32,""))</f>
        <v/>
      </c>
      <c r="H32" s="42" t="str">
        <f t="shared" si="60"/>
        <v/>
      </c>
      <c r="I32" s="40"/>
      <c r="J32" s="40"/>
      <c r="K32" s="43"/>
      <c r="L32" s="43"/>
      <c r="M32" s="43"/>
      <c r="N32" s="42" t="str">
        <f t="shared" ref="N32:O32" si="61">iferror(if($J32&gt;10,(L32-$K32)/$K32,""))</f>
        <v/>
      </c>
      <c r="O32" s="42" t="str">
        <f t="shared" si="61"/>
        <v/>
      </c>
      <c r="P32" s="44" t="str">
        <f t="shared" si="5"/>
        <v/>
      </c>
    </row>
    <row r="33">
      <c r="A33" s="40"/>
      <c r="B33" s="40"/>
      <c r="C33" s="40"/>
      <c r="D33" s="41"/>
      <c r="E33" s="41"/>
      <c r="F33" s="41"/>
      <c r="G33" s="42" t="str">
        <f t="shared" ref="G33:H33" si="62">iferror(if($C33&gt;10,(E33-$D33)/$D33,""))</f>
        <v/>
      </c>
      <c r="H33" s="42" t="str">
        <f t="shared" si="62"/>
        <v/>
      </c>
      <c r="I33" s="40"/>
      <c r="J33" s="40"/>
      <c r="K33" s="43"/>
      <c r="L33" s="43"/>
      <c r="M33" s="43"/>
      <c r="N33" s="42" t="str">
        <f t="shared" ref="N33:O33" si="63">iferror(if($J33&gt;10,(L33-$K33)/$K33,""))</f>
        <v/>
      </c>
      <c r="O33" s="42" t="str">
        <f t="shared" si="63"/>
        <v/>
      </c>
      <c r="P33" s="44" t="str">
        <f t="shared" si="5"/>
        <v/>
      </c>
    </row>
    <row r="34">
      <c r="A34" s="40"/>
      <c r="B34" s="40"/>
      <c r="C34" s="40"/>
      <c r="D34" s="41"/>
      <c r="E34" s="41"/>
      <c r="F34" s="41"/>
      <c r="G34" s="42" t="str">
        <f t="shared" ref="G34:H34" si="64">iferror(if($C34&gt;10,(E34-$D34)/$D34,""))</f>
        <v/>
      </c>
      <c r="H34" s="42" t="str">
        <f t="shared" si="64"/>
        <v/>
      </c>
      <c r="I34" s="40"/>
      <c r="J34" s="40"/>
      <c r="K34" s="43"/>
      <c r="L34" s="43"/>
      <c r="M34" s="43"/>
      <c r="N34" s="42" t="str">
        <f t="shared" ref="N34:O34" si="65">iferror(if($J34&gt;10,(L34-$K34)/$K34,""))</f>
        <v/>
      </c>
      <c r="O34" s="42" t="str">
        <f t="shared" si="65"/>
        <v/>
      </c>
      <c r="P34" s="44" t="str">
        <f t="shared" si="5"/>
        <v/>
      </c>
    </row>
    <row r="35">
      <c r="A35" s="40"/>
      <c r="B35" s="40"/>
      <c r="C35" s="40"/>
      <c r="D35" s="41"/>
      <c r="E35" s="41"/>
      <c r="F35" s="41"/>
      <c r="G35" s="42" t="str">
        <f t="shared" ref="G35:H35" si="66">iferror(if($C35&gt;10,(E35-$D35)/$D35,""))</f>
        <v/>
      </c>
      <c r="H35" s="42" t="str">
        <f t="shared" si="66"/>
        <v/>
      </c>
      <c r="I35" s="40"/>
      <c r="J35" s="40"/>
      <c r="K35" s="43"/>
      <c r="L35" s="43"/>
      <c r="M35" s="43"/>
      <c r="N35" s="42" t="str">
        <f t="shared" ref="N35:O35" si="67">iferror(if($J35&gt;10,(L35-$K35)/$K35,""))</f>
        <v/>
      </c>
      <c r="O35" s="42" t="str">
        <f t="shared" si="67"/>
        <v/>
      </c>
      <c r="P35" s="44" t="str">
        <f t="shared" si="5"/>
        <v/>
      </c>
    </row>
    <row r="36">
      <c r="A36" s="40"/>
      <c r="B36" s="40"/>
      <c r="C36" s="40"/>
      <c r="D36" s="41"/>
      <c r="E36" s="41"/>
      <c r="F36" s="41"/>
      <c r="G36" s="42" t="str">
        <f t="shared" ref="G36:H36" si="68">iferror(if($C36&gt;10,(E36-$D36)/$D36,""))</f>
        <v/>
      </c>
      <c r="H36" s="42" t="str">
        <f t="shared" si="68"/>
        <v/>
      </c>
      <c r="I36" s="40"/>
      <c r="J36" s="40"/>
      <c r="K36" s="43"/>
      <c r="L36" s="43"/>
      <c r="M36" s="43"/>
      <c r="N36" s="42" t="str">
        <f t="shared" ref="N36:O36" si="69">iferror(if($J36&gt;10,(L36-$K36)/$K36,""))</f>
        <v/>
      </c>
      <c r="O36" s="42" t="str">
        <f t="shared" si="69"/>
        <v/>
      </c>
      <c r="P36" s="44" t="str">
        <f t="shared" si="5"/>
        <v/>
      </c>
    </row>
    <row r="37">
      <c r="A37" s="40"/>
      <c r="B37" s="40"/>
      <c r="C37" s="40"/>
      <c r="D37" s="41"/>
      <c r="E37" s="41"/>
      <c r="F37" s="41"/>
      <c r="G37" s="42" t="str">
        <f t="shared" ref="G37:H37" si="70">iferror(if($C37&gt;10,(E37-$D37)/$D37,""))</f>
        <v/>
      </c>
      <c r="H37" s="42" t="str">
        <f t="shared" si="70"/>
        <v/>
      </c>
      <c r="I37" s="40"/>
      <c r="J37" s="40"/>
      <c r="K37" s="43"/>
      <c r="L37" s="43"/>
      <c r="M37" s="43"/>
      <c r="N37" s="42" t="str">
        <f t="shared" ref="N37:O37" si="71">iferror(if($J37&gt;10,(L37-$K37)/$K37,""))</f>
        <v/>
      </c>
      <c r="O37" s="42" t="str">
        <f t="shared" si="71"/>
        <v/>
      </c>
      <c r="P37" s="44" t="str">
        <f t="shared" si="5"/>
        <v/>
      </c>
    </row>
    <row r="38">
      <c r="A38" s="40"/>
      <c r="B38" s="40"/>
      <c r="C38" s="40"/>
      <c r="D38" s="41"/>
      <c r="E38" s="41"/>
      <c r="F38" s="41"/>
      <c r="G38" s="42" t="str">
        <f t="shared" ref="G38:H38" si="72">iferror(if($C38&gt;10,(E38-$D38)/$D38,""))</f>
        <v/>
      </c>
      <c r="H38" s="42" t="str">
        <f t="shared" si="72"/>
        <v/>
      </c>
      <c r="I38" s="40"/>
      <c r="J38" s="40"/>
      <c r="K38" s="43"/>
      <c r="L38" s="43"/>
      <c r="M38" s="43"/>
      <c r="N38" s="42" t="str">
        <f t="shared" ref="N38:O38" si="73">iferror(if($J38&gt;10,(L38-$K38)/$K38,""))</f>
        <v/>
      </c>
      <c r="O38" s="42" t="str">
        <f t="shared" si="73"/>
        <v/>
      </c>
      <c r="P38" s="44" t="str">
        <f t="shared" si="5"/>
        <v/>
      </c>
    </row>
    <row r="39">
      <c r="A39" s="40"/>
      <c r="B39" s="40"/>
      <c r="C39" s="40"/>
      <c r="D39" s="41"/>
      <c r="E39" s="41"/>
      <c r="F39" s="41"/>
      <c r="G39" s="42" t="str">
        <f t="shared" ref="G39:H39" si="74">iferror(if($C39&gt;10,(E39-$D39)/$D39,""))</f>
        <v/>
      </c>
      <c r="H39" s="42" t="str">
        <f t="shared" si="74"/>
        <v/>
      </c>
      <c r="I39" s="40"/>
      <c r="J39" s="40"/>
      <c r="K39" s="43"/>
      <c r="L39" s="43"/>
      <c r="M39" s="43"/>
      <c r="N39" s="42" t="str">
        <f t="shared" ref="N39:O39" si="75">iferror(if($J39&gt;10,(L39-$K39)/$K39,""))</f>
        <v/>
      </c>
      <c r="O39" s="42" t="str">
        <f t="shared" si="75"/>
        <v/>
      </c>
      <c r="P39" s="44" t="str">
        <f t="shared" si="5"/>
        <v/>
      </c>
    </row>
    <row r="40">
      <c r="A40" s="40"/>
      <c r="B40" s="40"/>
      <c r="C40" s="40"/>
      <c r="D40" s="41"/>
      <c r="E40" s="41"/>
      <c r="F40" s="41"/>
      <c r="G40" s="42" t="str">
        <f t="shared" ref="G40:H40" si="76">iferror(if($C40&gt;10,(E40-$D40)/$D40,""))</f>
        <v/>
      </c>
      <c r="H40" s="42" t="str">
        <f t="shared" si="76"/>
        <v/>
      </c>
      <c r="I40" s="40"/>
      <c r="J40" s="40"/>
      <c r="K40" s="43"/>
      <c r="L40" s="43"/>
      <c r="M40" s="43"/>
      <c r="N40" s="42" t="str">
        <f t="shared" ref="N40:O40" si="77">iferror(if($J40&gt;10,(L40-$K40)/$K40,""))</f>
        <v/>
      </c>
      <c r="O40" s="42" t="str">
        <f t="shared" si="77"/>
        <v/>
      </c>
      <c r="P40" s="44" t="str">
        <f t="shared" si="5"/>
        <v/>
      </c>
    </row>
    <row r="41">
      <c r="A41" s="40"/>
      <c r="B41" s="40"/>
      <c r="C41" s="40"/>
      <c r="D41" s="41"/>
      <c r="E41" s="41"/>
      <c r="F41" s="41"/>
      <c r="G41" s="42" t="str">
        <f t="shared" ref="G41:H41" si="78">iferror(if($C41&gt;10,(E41-$D41)/$D41,""))</f>
        <v/>
      </c>
      <c r="H41" s="42" t="str">
        <f t="shared" si="78"/>
        <v/>
      </c>
      <c r="I41" s="40"/>
      <c r="J41" s="40"/>
      <c r="K41" s="43"/>
      <c r="L41" s="43"/>
      <c r="M41" s="43"/>
      <c r="N41" s="42" t="str">
        <f t="shared" ref="N41:O41" si="79">iferror(if($J41&gt;10,(L41-$K41)/$K41,""))</f>
        <v/>
      </c>
      <c r="O41" s="42" t="str">
        <f t="shared" si="79"/>
        <v/>
      </c>
      <c r="P41" s="44" t="str">
        <f t="shared" si="5"/>
        <v/>
      </c>
    </row>
    <row r="42">
      <c r="A42" s="40"/>
      <c r="B42" s="40"/>
      <c r="C42" s="40"/>
      <c r="D42" s="41"/>
      <c r="E42" s="41"/>
      <c r="F42" s="41"/>
      <c r="G42" s="42" t="str">
        <f t="shared" ref="G42:H42" si="80">iferror(if($C42&gt;10,(E42-$D42)/$D42,""))</f>
        <v/>
      </c>
      <c r="H42" s="42" t="str">
        <f t="shared" si="80"/>
        <v/>
      </c>
      <c r="I42" s="40"/>
      <c r="J42" s="40"/>
      <c r="K42" s="43"/>
      <c r="L42" s="43"/>
      <c r="M42" s="43"/>
      <c r="N42" s="42" t="str">
        <f t="shared" ref="N42:O42" si="81">iferror(if($J42&gt;10,(L42-$K42)/$K42,""))</f>
        <v/>
      </c>
      <c r="O42" s="42" t="str">
        <f t="shared" si="81"/>
        <v/>
      </c>
      <c r="P42" s="44" t="str">
        <f t="shared" si="5"/>
        <v/>
      </c>
    </row>
    <row r="43">
      <c r="A43" s="40"/>
      <c r="B43" s="40"/>
      <c r="C43" s="40"/>
      <c r="D43" s="41"/>
      <c r="E43" s="41"/>
      <c r="F43" s="41"/>
      <c r="G43" s="42" t="str">
        <f t="shared" ref="G43:H43" si="82">iferror(if($C43&gt;10,(E43-$D43)/$D43,""))</f>
        <v/>
      </c>
      <c r="H43" s="42" t="str">
        <f t="shared" si="82"/>
        <v/>
      </c>
      <c r="I43" s="40"/>
      <c r="J43" s="40"/>
      <c r="K43" s="43"/>
      <c r="L43" s="43"/>
      <c r="M43" s="43"/>
      <c r="N43" s="42" t="str">
        <f t="shared" ref="N43:O43" si="83">iferror(if($J43&gt;10,(L43-$K43)/$K43,""))</f>
        <v/>
      </c>
      <c r="O43" s="42" t="str">
        <f t="shared" si="83"/>
        <v/>
      </c>
      <c r="P43" s="44" t="str">
        <f t="shared" si="5"/>
        <v/>
      </c>
    </row>
    <row r="44">
      <c r="A44" s="40"/>
      <c r="B44" s="40"/>
      <c r="C44" s="40"/>
      <c r="D44" s="41"/>
      <c r="E44" s="41"/>
      <c r="F44" s="41"/>
      <c r="G44" s="42" t="str">
        <f t="shared" ref="G44:H44" si="84">iferror(if($C44&gt;10,(E44-$D44)/$D44,""))</f>
        <v/>
      </c>
      <c r="H44" s="42" t="str">
        <f t="shared" si="84"/>
        <v/>
      </c>
      <c r="I44" s="40"/>
      <c r="J44" s="40"/>
      <c r="K44" s="43"/>
      <c r="L44" s="43"/>
      <c r="M44" s="43"/>
      <c r="N44" s="42" t="str">
        <f t="shared" ref="N44:O44" si="85">iferror(if($J44&gt;10,(L44-$K44)/$K44,""))</f>
        <v/>
      </c>
      <c r="O44" s="42" t="str">
        <f t="shared" si="85"/>
        <v/>
      </c>
      <c r="P44" s="44" t="str">
        <f t="shared" si="5"/>
        <v/>
      </c>
    </row>
    <row r="45">
      <c r="A45" s="40"/>
      <c r="B45" s="40"/>
      <c r="C45" s="40"/>
      <c r="D45" s="41"/>
      <c r="E45" s="41"/>
      <c r="F45" s="41"/>
      <c r="G45" s="42" t="str">
        <f t="shared" ref="G45:H45" si="86">iferror(if($C45&gt;10,(E45-$D45)/$D45,""))</f>
        <v/>
      </c>
      <c r="H45" s="42" t="str">
        <f t="shared" si="86"/>
        <v/>
      </c>
      <c r="I45" s="40"/>
      <c r="J45" s="40"/>
      <c r="K45" s="43"/>
      <c r="L45" s="43"/>
      <c r="M45" s="43"/>
      <c r="N45" s="42" t="str">
        <f t="shared" ref="N45:O45" si="87">iferror(if($J45&gt;10,(L45-$K45)/$K45,""))</f>
        <v/>
      </c>
      <c r="O45" s="42" t="str">
        <f t="shared" si="87"/>
        <v/>
      </c>
      <c r="P45" s="44" t="str">
        <f t="shared" si="5"/>
        <v/>
      </c>
    </row>
    <row r="46">
      <c r="A46" s="40"/>
      <c r="B46" s="40"/>
      <c r="C46" s="40"/>
      <c r="D46" s="41"/>
      <c r="E46" s="41"/>
      <c r="F46" s="41"/>
      <c r="G46" s="42" t="str">
        <f t="shared" ref="G46:H46" si="88">iferror(if($C46&gt;10,(E46-$D46)/$D46,""))</f>
        <v/>
      </c>
      <c r="H46" s="42" t="str">
        <f t="shared" si="88"/>
        <v/>
      </c>
      <c r="I46" s="40"/>
      <c r="J46" s="40"/>
      <c r="K46" s="43"/>
      <c r="L46" s="43"/>
      <c r="M46" s="43"/>
      <c r="N46" s="42" t="str">
        <f t="shared" ref="N46:O46" si="89">iferror(if($J46&gt;10,(L46-$K46)/$K46,""))</f>
        <v/>
      </c>
      <c r="O46" s="42" t="str">
        <f t="shared" si="89"/>
        <v/>
      </c>
      <c r="P46" s="44" t="str">
        <f t="shared" si="5"/>
        <v/>
      </c>
    </row>
    <row r="47">
      <c r="A47" s="40"/>
      <c r="B47" s="40"/>
      <c r="C47" s="40"/>
      <c r="D47" s="41"/>
      <c r="E47" s="41"/>
      <c r="F47" s="41"/>
      <c r="G47" s="42" t="str">
        <f t="shared" ref="G47:H47" si="90">iferror(if($C47&gt;10,(E47-$D47)/$D47,""))</f>
        <v/>
      </c>
      <c r="H47" s="42" t="str">
        <f t="shared" si="90"/>
        <v/>
      </c>
      <c r="I47" s="40"/>
      <c r="J47" s="40"/>
      <c r="K47" s="43"/>
      <c r="L47" s="43"/>
      <c r="M47" s="43"/>
      <c r="N47" s="42" t="str">
        <f t="shared" ref="N47:O47" si="91">iferror(if($J47&gt;10,(L47-$K47)/$K47,""))</f>
        <v/>
      </c>
      <c r="O47" s="42" t="str">
        <f t="shared" si="91"/>
        <v/>
      </c>
      <c r="P47" s="44" t="str">
        <f t="shared" si="5"/>
        <v/>
      </c>
    </row>
    <row r="48">
      <c r="A48" s="40"/>
      <c r="B48" s="40"/>
      <c r="C48" s="40"/>
      <c r="D48" s="41"/>
      <c r="E48" s="41"/>
      <c r="F48" s="41"/>
      <c r="G48" s="42" t="str">
        <f t="shared" ref="G48:H48" si="92">iferror(if($C48&gt;10,(E48-$D48)/$D48,""))</f>
        <v/>
      </c>
      <c r="H48" s="42" t="str">
        <f t="shared" si="92"/>
        <v/>
      </c>
      <c r="I48" s="40"/>
      <c r="J48" s="40"/>
      <c r="K48" s="43"/>
      <c r="L48" s="43"/>
      <c r="M48" s="43"/>
      <c r="N48" s="42" t="str">
        <f t="shared" ref="N48:O48" si="93">iferror(if($J48&gt;10,(L48-$K48)/$K48,""))</f>
        <v/>
      </c>
      <c r="O48" s="42" t="str">
        <f t="shared" si="93"/>
        <v/>
      </c>
      <c r="P48" s="44" t="str">
        <f t="shared" si="5"/>
        <v/>
      </c>
    </row>
    <row r="49">
      <c r="A49" s="40"/>
      <c r="B49" s="40"/>
      <c r="C49" s="40"/>
      <c r="D49" s="41"/>
      <c r="E49" s="41"/>
      <c r="F49" s="41"/>
      <c r="G49" s="42" t="str">
        <f t="shared" ref="G49:H49" si="94">iferror(if($C49&gt;10,(E49-$D49)/$D49,""))</f>
        <v/>
      </c>
      <c r="H49" s="42" t="str">
        <f t="shared" si="94"/>
        <v/>
      </c>
      <c r="I49" s="40"/>
      <c r="J49" s="40"/>
      <c r="K49" s="43"/>
      <c r="L49" s="43"/>
      <c r="M49" s="43"/>
      <c r="N49" s="42" t="str">
        <f t="shared" ref="N49:O49" si="95">iferror(if($J49&gt;10,(L49-$K49)/$K49,""))</f>
        <v/>
      </c>
      <c r="O49" s="42" t="str">
        <f t="shared" si="95"/>
        <v/>
      </c>
      <c r="P49" s="44" t="str">
        <f t="shared" si="5"/>
        <v/>
      </c>
    </row>
    <row r="50">
      <c r="A50" s="40"/>
      <c r="B50" s="40"/>
      <c r="C50" s="40"/>
      <c r="D50" s="41"/>
      <c r="E50" s="41"/>
      <c r="F50" s="41"/>
      <c r="G50" s="42" t="str">
        <f t="shared" ref="G50:H50" si="96">iferror(if($C50&gt;10,(E50-$D50)/$D50,""))</f>
        <v/>
      </c>
      <c r="H50" s="42" t="str">
        <f t="shared" si="96"/>
        <v/>
      </c>
      <c r="I50" s="40"/>
      <c r="J50" s="40"/>
      <c r="K50" s="43"/>
      <c r="L50" s="43"/>
      <c r="M50" s="43"/>
      <c r="N50" s="42" t="str">
        <f t="shared" ref="N50:O50" si="97">iferror(if($J50&gt;10,(L50-$K50)/$K50,""))</f>
        <v/>
      </c>
      <c r="O50" s="42" t="str">
        <f t="shared" si="97"/>
        <v/>
      </c>
      <c r="P50" s="44" t="str">
        <f t="shared" si="5"/>
        <v/>
      </c>
    </row>
    <row r="51">
      <c r="A51" s="40"/>
      <c r="B51" s="40"/>
      <c r="C51" s="40"/>
      <c r="D51" s="41"/>
      <c r="E51" s="41"/>
      <c r="F51" s="41"/>
      <c r="G51" s="42" t="str">
        <f t="shared" ref="G51:H51" si="98">iferror(if($C51&gt;10,(E51-$D51)/$D51,""))</f>
        <v/>
      </c>
      <c r="H51" s="42" t="str">
        <f t="shared" si="98"/>
        <v/>
      </c>
      <c r="I51" s="40"/>
      <c r="J51" s="40"/>
      <c r="K51" s="43"/>
      <c r="L51" s="43"/>
      <c r="M51" s="43"/>
      <c r="N51" s="42" t="str">
        <f t="shared" ref="N51:O51" si="99">iferror(if($J51&gt;10,(L51-$K51)/$K51,""))</f>
        <v/>
      </c>
      <c r="O51" s="42" t="str">
        <f t="shared" si="99"/>
        <v/>
      </c>
      <c r="P51" s="44" t="str">
        <f t="shared" si="5"/>
        <v/>
      </c>
    </row>
    <row r="52">
      <c r="A52" s="40"/>
      <c r="B52" s="40"/>
      <c r="C52" s="40"/>
      <c r="D52" s="41"/>
      <c r="E52" s="41"/>
      <c r="F52" s="41"/>
      <c r="G52" s="42" t="str">
        <f t="shared" ref="G52:H52" si="100">iferror(if($C52&gt;10,(E52-$D52)/$D52,""))</f>
        <v/>
      </c>
      <c r="H52" s="42" t="str">
        <f t="shared" si="100"/>
        <v/>
      </c>
      <c r="I52" s="40"/>
      <c r="J52" s="40"/>
      <c r="K52" s="43"/>
      <c r="L52" s="43"/>
      <c r="M52" s="43"/>
      <c r="N52" s="42" t="str">
        <f t="shared" ref="N52:O52" si="101">iferror(if($J52&gt;10,(L52-$K52)/$K52,""))</f>
        <v/>
      </c>
      <c r="O52" s="42" t="str">
        <f t="shared" si="101"/>
        <v/>
      </c>
      <c r="P52" s="44" t="str">
        <f t="shared" si="5"/>
        <v/>
      </c>
    </row>
    <row r="53">
      <c r="A53" s="40"/>
      <c r="B53" s="40"/>
      <c r="C53" s="40"/>
      <c r="D53" s="41"/>
      <c r="E53" s="41"/>
      <c r="F53" s="41"/>
      <c r="G53" s="42" t="str">
        <f t="shared" ref="G53:H53" si="102">iferror(if($C53&gt;10,(E53-$D53)/$D53,""))</f>
        <v/>
      </c>
      <c r="H53" s="42" t="str">
        <f t="shared" si="102"/>
        <v/>
      </c>
      <c r="I53" s="40"/>
      <c r="J53" s="40"/>
      <c r="K53" s="43"/>
      <c r="L53" s="43"/>
      <c r="M53" s="43"/>
      <c r="N53" s="42" t="str">
        <f t="shared" ref="N53:O53" si="103">iferror(if($J53&gt;10,(L53-$K53)/$K53,""))</f>
        <v/>
      </c>
      <c r="O53" s="42" t="str">
        <f t="shared" si="103"/>
        <v/>
      </c>
      <c r="P53" s="44" t="str">
        <f t="shared" si="5"/>
        <v/>
      </c>
    </row>
    <row r="54">
      <c r="A54" s="40"/>
      <c r="B54" s="40"/>
      <c r="C54" s="40"/>
      <c r="D54" s="41"/>
      <c r="E54" s="41"/>
      <c r="F54" s="41"/>
      <c r="G54" s="42" t="str">
        <f t="shared" ref="G54:H54" si="104">iferror(if($C54&gt;10,(E54-$D54)/$D54,""))</f>
        <v/>
      </c>
      <c r="H54" s="42" t="str">
        <f t="shared" si="104"/>
        <v/>
      </c>
      <c r="I54" s="40"/>
      <c r="J54" s="40"/>
      <c r="K54" s="43"/>
      <c r="L54" s="43"/>
      <c r="M54" s="43"/>
      <c r="N54" s="42" t="str">
        <f t="shared" ref="N54:O54" si="105">iferror(if($J54&gt;10,(L54-$K54)/$K54,""))</f>
        <v/>
      </c>
      <c r="O54" s="42" t="str">
        <f t="shared" si="105"/>
        <v/>
      </c>
      <c r="P54" s="44" t="str">
        <f t="shared" si="5"/>
        <v/>
      </c>
    </row>
    <row r="55">
      <c r="A55" s="40"/>
      <c r="B55" s="40"/>
      <c r="C55" s="40"/>
      <c r="D55" s="41"/>
      <c r="E55" s="41"/>
      <c r="F55" s="41"/>
      <c r="G55" s="42" t="str">
        <f t="shared" ref="G55:H55" si="106">iferror(if($C55&gt;10,(E55-$D55)/$D55,""))</f>
        <v/>
      </c>
      <c r="H55" s="42" t="str">
        <f t="shared" si="106"/>
        <v/>
      </c>
      <c r="I55" s="40"/>
      <c r="J55" s="40"/>
      <c r="K55" s="43"/>
      <c r="L55" s="43"/>
      <c r="M55" s="43"/>
      <c r="N55" s="42" t="str">
        <f t="shared" ref="N55:O55" si="107">iferror(if($J55&gt;10,(L55-$K55)/$K55,""))</f>
        <v/>
      </c>
      <c r="O55" s="42" t="str">
        <f t="shared" si="107"/>
        <v/>
      </c>
      <c r="P55" s="44" t="str">
        <f t="shared" si="5"/>
        <v/>
      </c>
    </row>
    <row r="56">
      <c r="A56" s="40"/>
      <c r="B56" s="40"/>
      <c r="C56" s="40"/>
      <c r="D56" s="41"/>
      <c r="E56" s="41"/>
      <c r="F56" s="41"/>
      <c r="G56" s="42" t="str">
        <f t="shared" ref="G56:H56" si="108">iferror(if($C56&gt;10,(E56-$D56)/$D56,""))</f>
        <v/>
      </c>
      <c r="H56" s="42" t="str">
        <f t="shared" si="108"/>
        <v/>
      </c>
      <c r="I56" s="40"/>
      <c r="J56" s="40"/>
      <c r="K56" s="43"/>
      <c r="L56" s="43"/>
      <c r="M56" s="43"/>
      <c r="N56" s="42" t="str">
        <f t="shared" ref="N56:O56" si="109">iferror(if($J56&gt;10,(L56-$K56)/$K56,""))</f>
        <v/>
      </c>
      <c r="O56" s="42" t="str">
        <f t="shared" si="109"/>
        <v/>
      </c>
      <c r="P56" s="44" t="str">
        <f t="shared" si="5"/>
        <v/>
      </c>
    </row>
    <row r="57">
      <c r="A57" s="40"/>
      <c r="B57" s="40"/>
      <c r="C57" s="40"/>
      <c r="D57" s="41"/>
      <c r="E57" s="41"/>
      <c r="F57" s="41"/>
      <c r="G57" s="42" t="str">
        <f t="shared" ref="G57:H57" si="110">iferror(if($C57&gt;10,(E57-$D57)/$D57,""))</f>
        <v/>
      </c>
      <c r="H57" s="42" t="str">
        <f t="shared" si="110"/>
        <v/>
      </c>
      <c r="I57" s="40"/>
      <c r="J57" s="40"/>
      <c r="K57" s="43"/>
      <c r="L57" s="43"/>
      <c r="M57" s="43"/>
      <c r="N57" s="42" t="str">
        <f t="shared" ref="N57:O57" si="111">iferror(if($J57&gt;10,(L57-$K57)/$K57,""))</f>
        <v/>
      </c>
      <c r="O57" s="42" t="str">
        <f t="shared" si="111"/>
        <v/>
      </c>
      <c r="P57" s="44" t="str">
        <f t="shared" si="5"/>
        <v/>
      </c>
    </row>
    <row r="58">
      <c r="A58" s="40"/>
      <c r="B58" s="40"/>
      <c r="C58" s="40"/>
      <c r="D58" s="41"/>
      <c r="E58" s="41"/>
      <c r="F58" s="41"/>
      <c r="G58" s="42" t="str">
        <f t="shared" ref="G58:H58" si="112">iferror(if($C58&gt;10,(E58-$D58)/$D58,""))</f>
        <v/>
      </c>
      <c r="H58" s="42" t="str">
        <f t="shared" si="112"/>
        <v/>
      </c>
      <c r="I58" s="40"/>
      <c r="J58" s="40"/>
      <c r="K58" s="43"/>
      <c r="L58" s="43"/>
      <c r="M58" s="43"/>
      <c r="N58" s="42" t="str">
        <f t="shared" ref="N58:O58" si="113">iferror(if($J58&gt;10,(L58-$K58)/$K58,""))</f>
        <v/>
      </c>
      <c r="O58" s="42" t="str">
        <f t="shared" si="113"/>
        <v/>
      </c>
      <c r="P58" s="44" t="str">
        <f t="shared" si="5"/>
        <v/>
      </c>
    </row>
    <row r="59">
      <c r="A59" s="40"/>
      <c r="B59" s="40"/>
      <c r="C59" s="40"/>
      <c r="D59" s="41"/>
      <c r="E59" s="41"/>
      <c r="F59" s="41"/>
      <c r="G59" s="42" t="str">
        <f t="shared" ref="G59:H59" si="114">iferror(if($C59&gt;10,(E59-$D59)/$D59,""))</f>
        <v/>
      </c>
      <c r="H59" s="42" t="str">
        <f t="shared" si="114"/>
        <v/>
      </c>
      <c r="I59" s="40"/>
      <c r="J59" s="40"/>
      <c r="K59" s="43"/>
      <c r="L59" s="43"/>
      <c r="M59" s="43"/>
      <c r="N59" s="42" t="str">
        <f t="shared" ref="N59:O59" si="115">iferror(if($J59&gt;10,(L59-$K59)/$K59,""))</f>
        <v/>
      </c>
      <c r="O59" s="42" t="str">
        <f t="shared" si="115"/>
        <v/>
      </c>
      <c r="P59" s="44" t="str">
        <f t="shared" si="5"/>
        <v/>
      </c>
    </row>
    <row r="60">
      <c r="A60" s="40"/>
      <c r="B60" s="40"/>
      <c r="C60" s="40"/>
      <c r="D60" s="41"/>
      <c r="E60" s="41"/>
      <c r="F60" s="41"/>
      <c r="G60" s="42" t="str">
        <f t="shared" ref="G60:H60" si="116">iferror(if($C60&gt;10,(E60-$D60)/$D60,""))</f>
        <v/>
      </c>
      <c r="H60" s="42" t="str">
        <f t="shared" si="116"/>
        <v/>
      </c>
      <c r="I60" s="40"/>
      <c r="J60" s="40"/>
      <c r="K60" s="43"/>
      <c r="L60" s="43"/>
      <c r="M60" s="43"/>
      <c r="N60" s="42" t="str">
        <f t="shared" ref="N60:O60" si="117">iferror(if($J60&gt;10,(L60-$K60)/$K60,""))</f>
        <v/>
      </c>
      <c r="O60" s="42" t="str">
        <f t="shared" si="117"/>
        <v/>
      </c>
      <c r="P60" s="44" t="str">
        <f t="shared" si="5"/>
        <v/>
      </c>
    </row>
    <row r="61">
      <c r="A61" s="40"/>
      <c r="B61" s="40"/>
      <c r="C61" s="40"/>
      <c r="D61" s="41"/>
      <c r="E61" s="41"/>
      <c r="F61" s="41"/>
      <c r="G61" s="42" t="str">
        <f t="shared" ref="G61:H61" si="118">iferror(if($C61&gt;10,(E61-$D61)/$D61,""))</f>
        <v/>
      </c>
      <c r="H61" s="42" t="str">
        <f t="shared" si="118"/>
        <v/>
      </c>
      <c r="I61" s="40"/>
      <c r="J61" s="40"/>
      <c r="K61" s="43"/>
      <c r="L61" s="43"/>
      <c r="M61" s="43"/>
      <c r="N61" s="42" t="str">
        <f t="shared" ref="N61:O61" si="119">iferror(if($J61&gt;10,(L61-$K61)/$K61,""))</f>
        <v/>
      </c>
      <c r="O61" s="42" t="str">
        <f t="shared" si="119"/>
        <v/>
      </c>
      <c r="P61" s="44" t="str">
        <f t="shared" si="5"/>
        <v/>
      </c>
    </row>
    <row r="62">
      <c r="A62" s="40"/>
      <c r="B62" s="40"/>
      <c r="C62" s="40"/>
      <c r="D62" s="41"/>
      <c r="E62" s="41"/>
      <c r="F62" s="41"/>
      <c r="G62" s="42" t="str">
        <f t="shared" ref="G62:H62" si="120">iferror(if($C62&gt;10,(E62-$D62)/$D62,""))</f>
        <v/>
      </c>
      <c r="H62" s="42" t="str">
        <f t="shared" si="120"/>
        <v/>
      </c>
      <c r="I62" s="40"/>
      <c r="J62" s="40"/>
      <c r="K62" s="43"/>
      <c r="L62" s="43"/>
      <c r="M62" s="43"/>
      <c r="N62" s="42" t="str">
        <f t="shared" ref="N62:O62" si="121">iferror(if($J62&gt;10,(L62-$K62)/$K62,""))</f>
        <v/>
      </c>
      <c r="O62" s="42" t="str">
        <f t="shared" si="121"/>
        <v/>
      </c>
      <c r="P62" s="44" t="str">
        <f t="shared" si="5"/>
        <v/>
      </c>
    </row>
    <row r="63">
      <c r="A63" s="40"/>
      <c r="B63" s="40"/>
      <c r="C63" s="40"/>
      <c r="D63" s="41"/>
      <c r="E63" s="41"/>
      <c r="F63" s="41"/>
      <c r="G63" s="42" t="str">
        <f t="shared" ref="G63:H63" si="122">iferror(if($C63&gt;10,(E63-$D63)/$D63,""))</f>
        <v/>
      </c>
      <c r="H63" s="42" t="str">
        <f t="shared" si="122"/>
        <v/>
      </c>
      <c r="I63" s="40"/>
      <c r="J63" s="40"/>
      <c r="K63" s="43"/>
      <c r="L63" s="43"/>
      <c r="M63" s="43"/>
      <c r="N63" s="42" t="str">
        <f t="shared" ref="N63:O63" si="123">iferror(if($J63&gt;10,(L63-$K63)/$K63,""))</f>
        <v/>
      </c>
      <c r="O63" s="42" t="str">
        <f t="shared" si="123"/>
        <v/>
      </c>
      <c r="P63" s="44" t="str">
        <f t="shared" si="5"/>
        <v/>
      </c>
    </row>
    <row r="64">
      <c r="A64" s="40"/>
      <c r="B64" s="40"/>
      <c r="C64" s="40"/>
      <c r="D64" s="41"/>
      <c r="E64" s="41"/>
      <c r="F64" s="41"/>
      <c r="G64" s="42" t="str">
        <f t="shared" ref="G64:H64" si="124">iferror(if($C64&gt;10,(E64-$D64)/$D64,""))</f>
        <v/>
      </c>
      <c r="H64" s="42" t="str">
        <f t="shared" si="124"/>
        <v/>
      </c>
      <c r="I64" s="40"/>
      <c r="J64" s="40"/>
      <c r="K64" s="43"/>
      <c r="L64" s="43"/>
      <c r="M64" s="43"/>
      <c r="N64" s="42" t="str">
        <f t="shared" ref="N64:O64" si="125">iferror(if($J64&gt;10,(L64-$K64)/$K64,""))</f>
        <v/>
      </c>
      <c r="O64" s="42" t="str">
        <f t="shared" si="125"/>
        <v/>
      </c>
      <c r="P64" s="44" t="str">
        <f t="shared" si="5"/>
        <v/>
      </c>
    </row>
    <row r="65">
      <c r="A65" s="40"/>
      <c r="B65" s="40"/>
      <c r="C65" s="40"/>
      <c r="D65" s="41"/>
      <c r="E65" s="41"/>
      <c r="F65" s="41"/>
      <c r="G65" s="42" t="str">
        <f t="shared" ref="G65:H65" si="126">iferror(if($C65&gt;10,(E65-$D65)/$D65,""))</f>
        <v/>
      </c>
      <c r="H65" s="42" t="str">
        <f t="shared" si="126"/>
        <v/>
      </c>
      <c r="I65" s="40"/>
      <c r="J65" s="40"/>
      <c r="K65" s="43"/>
      <c r="L65" s="43"/>
      <c r="M65" s="43"/>
      <c r="N65" s="42" t="str">
        <f t="shared" ref="N65:O65" si="127">iferror(if($J65&gt;10,(L65-$K65)/$K65,""))</f>
        <v/>
      </c>
      <c r="O65" s="42" t="str">
        <f t="shared" si="127"/>
        <v/>
      </c>
      <c r="P65" s="44" t="str">
        <f t="shared" si="5"/>
        <v/>
      </c>
    </row>
    <row r="66">
      <c r="A66" s="40"/>
      <c r="B66" s="40"/>
      <c r="C66" s="40"/>
      <c r="D66" s="41"/>
      <c r="E66" s="41"/>
      <c r="F66" s="41"/>
      <c r="G66" s="42" t="str">
        <f t="shared" ref="G66:H66" si="128">iferror(if($C66&gt;10,(E66-$D66)/$D66,""))</f>
        <v/>
      </c>
      <c r="H66" s="42" t="str">
        <f t="shared" si="128"/>
        <v/>
      </c>
      <c r="I66" s="40"/>
      <c r="J66" s="40"/>
      <c r="K66" s="43"/>
      <c r="L66" s="43"/>
      <c r="M66" s="43"/>
      <c r="N66" s="42" t="str">
        <f t="shared" ref="N66:O66" si="129">iferror(if($J66&gt;10,(L66-$K66)/$K66,""))</f>
        <v/>
      </c>
      <c r="O66" s="42" t="str">
        <f t="shared" si="129"/>
        <v/>
      </c>
      <c r="P66" s="44" t="str">
        <f t="shared" si="5"/>
        <v/>
      </c>
    </row>
    <row r="67">
      <c r="A67" s="40"/>
      <c r="B67" s="40"/>
      <c r="C67" s="40"/>
      <c r="D67" s="41"/>
      <c r="E67" s="41"/>
      <c r="F67" s="41"/>
      <c r="G67" s="42" t="str">
        <f t="shared" ref="G67:H67" si="130">iferror(if($C67&gt;10,(E67-$D67)/$D67,""))</f>
        <v/>
      </c>
      <c r="H67" s="42" t="str">
        <f t="shared" si="130"/>
        <v/>
      </c>
      <c r="I67" s="40"/>
      <c r="J67" s="40"/>
      <c r="K67" s="43"/>
      <c r="L67" s="43"/>
      <c r="M67" s="43"/>
      <c r="N67" s="42" t="str">
        <f t="shared" ref="N67:O67" si="131">iferror(if($J67&gt;10,(L67-$K67)/$K67,""))</f>
        <v/>
      </c>
      <c r="O67" s="42" t="str">
        <f t="shared" si="131"/>
        <v/>
      </c>
      <c r="P67" s="44" t="str">
        <f t="shared" si="5"/>
        <v/>
      </c>
    </row>
    <row r="68">
      <c r="A68" s="40"/>
      <c r="B68" s="40"/>
      <c r="C68" s="40"/>
      <c r="D68" s="41"/>
      <c r="E68" s="41"/>
      <c r="F68" s="41"/>
      <c r="G68" s="42" t="str">
        <f t="shared" ref="G68:H68" si="132">iferror(if($C68&gt;10,(E68-$D68)/$D68,""))</f>
        <v/>
      </c>
      <c r="H68" s="42" t="str">
        <f t="shared" si="132"/>
        <v/>
      </c>
      <c r="I68" s="40"/>
      <c r="J68" s="40"/>
      <c r="K68" s="43"/>
      <c r="L68" s="43"/>
      <c r="M68" s="43"/>
      <c r="N68" s="42" t="str">
        <f t="shared" ref="N68:O68" si="133">iferror(if($J68&gt;10,(L68-$K68)/$K68,""))</f>
        <v/>
      </c>
      <c r="O68" s="42" t="str">
        <f t="shared" si="133"/>
        <v/>
      </c>
      <c r="P68" s="44" t="str">
        <f t="shared" si="5"/>
        <v/>
      </c>
    </row>
    <row r="69">
      <c r="A69" s="40"/>
      <c r="B69" s="40"/>
      <c r="C69" s="40"/>
      <c r="D69" s="41"/>
      <c r="E69" s="41"/>
      <c r="F69" s="41"/>
      <c r="G69" s="42" t="str">
        <f t="shared" ref="G69:H69" si="134">iferror(if($C69&gt;10,(E69-$D69)/$D69,""))</f>
        <v/>
      </c>
      <c r="H69" s="42" t="str">
        <f t="shared" si="134"/>
        <v/>
      </c>
      <c r="I69" s="40"/>
      <c r="J69" s="40"/>
      <c r="K69" s="43"/>
      <c r="L69" s="43"/>
      <c r="M69" s="43"/>
      <c r="N69" s="42" t="str">
        <f t="shared" ref="N69:O69" si="135">iferror(if($J69&gt;10,(L69-$K69)/$K69,""))</f>
        <v/>
      </c>
      <c r="O69" s="42" t="str">
        <f t="shared" si="135"/>
        <v/>
      </c>
      <c r="P69" s="44" t="str">
        <f t="shared" si="5"/>
        <v/>
      </c>
    </row>
    <row r="70">
      <c r="A70" s="40"/>
      <c r="B70" s="40"/>
      <c r="C70" s="40"/>
      <c r="D70" s="41"/>
      <c r="E70" s="41"/>
      <c r="F70" s="41"/>
      <c r="G70" s="42" t="str">
        <f t="shared" ref="G70:H70" si="136">iferror(if($C70&gt;10,(E70-$D70)/$D70,""))</f>
        <v/>
      </c>
      <c r="H70" s="42" t="str">
        <f t="shared" si="136"/>
        <v/>
      </c>
      <c r="I70" s="40"/>
      <c r="J70" s="40"/>
      <c r="K70" s="43"/>
      <c r="L70" s="43"/>
      <c r="M70" s="43"/>
      <c r="N70" s="42" t="str">
        <f t="shared" ref="N70:O70" si="137">iferror(if($J70&gt;10,(L70-$K70)/$K70,""))</f>
        <v/>
      </c>
      <c r="O70" s="42" t="str">
        <f t="shared" si="137"/>
        <v/>
      </c>
      <c r="P70" s="44" t="str">
        <f t="shared" si="5"/>
        <v/>
      </c>
    </row>
    <row r="71">
      <c r="A71" s="40"/>
      <c r="B71" s="40"/>
      <c r="C71" s="40"/>
      <c r="D71" s="41"/>
      <c r="E71" s="41"/>
      <c r="F71" s="41"/>
      <c r="G71" s="42" t="str">
        <f t="shared" ref="G71:H71" si="138">iferror(if($C71&gt;10,(E71-$D71)/$D71,""))</f>
        <v/>
      </c>
      <c r="H71" s="42" t="str">
        <f t="shared" si="138"/>
        <v/>
      </c>
      <c r="I71" s="40"/>
      <c r="J71" s="40"/>
      <c r="K71" s="43"/>
      <c r="L71" s="43"/>
      <c r="M71" s="43"/>
      <c r="N71" s="42" t="str">
        <f t="shared" ref="N71:O71" si="139">iferror(if($J71&gt;10,(L71-$K71)/$K71,""))</f>
        <v/>
      </c>
      <c r="O71" s="42" t="str">
        <f t="shared" si="139"/>
        <v/>
      </c>
      <c r="P71" s="44" t="str">
        <f t="shared" si="5"/>
        <v/>
      </c>
    </row>
    <row r="72">
      <c r="A72" s="40"/>
      <c r="B72" s="40"/>
      <c r="C72" s="40"/>
      <c r="D72" s="41"/>
      <c r="E72" s="41"/>
      <c r="F72" s="41"/>
      <c r="G72" s="42" t="str">
        <f t="shared" ref="G72:H72" si="140">iferror(if($C72&gt;10,(E72-$D72)/$D72,""))</f>
        <v/>
      </c>
      <c r="H72" s="42" t="str">
        <f t="shared" si="140"/>
        <v/>
      </c>
      <c r="I72" s="40"/>
      <c r="J72" s="40"/>
      <c r="K72" s="43"/>
      <c r="L72" s="43"/>
      <c r="M72" s="43"/>
      <c r="N72" s="42" t="str">
        <f t="shared" ref="N72:O72" si="141">iferror(if($J72&gt;10,(L72-$K72)/$K72,""))</f>
        <v/>
      </c>
      <c r="O72" s="42" t="str">
        <f t="shared" si="141"/>
        <v/>
      </c>
      <c r="P72" s="44" t="str">
        <f t="shared" si="5"/>
        <v/>
      </c>
    </row>
    <row r="73">
      <c r="A73" s="40"/>
      <c r="B73" s="40"/>
      <c r="C73" s="40"/>
      <c r="D73" s="41"/>
      <c r="E73" s="41"/>
      <c r="F73" s="41"/>
      <c r="G73" s="42" t="str">
        <f t="shared" ref="G73:H73" si="142">iferror(if($C73&gt;10,(E73-$D73)/$D73,""))</f>
        <v/>
      </c>
      <c r="H73" s="42" t="str">
        <f t="shared" si="142"/>
        <v/>
      </c>
      <c r="I73" s="40"/>
      <c r="J73" s="40"/>
      <c r="K73" s="43"/>
      <c r="L73" s="43"/>
      <c r="M73" s="43"/>
      <c r="N73" s="42" t="str">
        <f t="shared" ref="N73:O73" si="143">iferror(if($J73&gt;10,(L73-$K73)/$K73,""))</f>
        <v/>
      </c>
      <c r="O73" s="42" t="str">
        <f t="shared" si="143"/>
        <v/>
      </c>
      <c r="P73" s="44" t="str">
        <f t="shared" si="5"/>
        <v/>
      </c>
    </row>
    <row r="74">
      <c r="A74" s="40"/>
      <c r="B74" s="40"/>
      <c r="C74" s="40"/>
      <c r="D74" s="41"/>
      <c r="E74" s="41"/>
      <c r="F74" s="41"/>
      <c r="G74" s="42" t="str">
        <f t="shared" ref="G74:H74" si="144">iferror(if($C74&gt;10,(E74-$D74)/$D74,""))</f>
        <v/>
      </c>
      <c r="H74" s="42" t="str">
        <f t="shared" si="144"/>
        <v/>
      </c>
      <c r="I74" s="40"/>
      <c r="J74" s="40"/>
      <c r="K74" s="43"/>
      <c r="L74" s="43"/>
      <c r="M74" s="43"/>
      <c r="N74" s="42" t="str">
        <f t="shared" ref="N74:O74" si="145">iferror(if($J74&gt;10,(L74-$K74)/$K74,""))</f>
        <v/>
      </c>
      <c r="O74" s="42" t="str">
        <f t="shared" si="145"/>
        <v/>
      </c>
      <c r="P74" s="44" t="str">
        <f t="shared" si="5"/>
        <v/>
      </c>
    </row>
    <row r="75">
      <c r="A75" s="40"/>
      <c r="B75" s="40"/>
      <c r="C75" s="40"/>
      <c r="D75" s="41"/>
      <c r="E75" s="41"/>
      <c r="F75" s="41"/>
      <c r="G75" s="42" t="str">
        <f t="shared" ref="G75:H75" si="146">iferror(if($C75&gt;10,(E75-$D75)/$D75,""))</f>
        <v/>
      </c>
      <c r="H75" s="42" t="str">
        <f t="shared" si="146"/>
        <v/>
      </c>
      <c r="I75" s="40"/>
      <c r="J75" s="40"/>
      <c r="K75" s="43"/>
      <c r="L75" s="43"/>
      <c r="M75" s="43"/>
      <c r="N75" s="42" t="str">
        <f t="shared" ref="N75:O75" si="147">iferror(if($J75&gt;10,(L75-$K75)/$K75,""))</f>
        <v/>
      </c>
      <c r="O75" s="42" t="str">
        <f t="shared" si="147"/>
        <v/>
      </c>
      <c r="P75" s="44" t="str">
        <f t="shared" si="5"/>
        <v/>
      </c>
    </row>
    <row r="76">
      <c r="A76" s="40"/>
      <c r="B76" s="40"/>
      <c r="C76" s="40"/>
      <c r="D76" s="41"/>
      <c r="E76" s="41"/>
      <c r="F76" s="41"/>
      <c r="G76" s="42" t="str">
        <f t="shared" ref="G76:H76" si="148">iferror(if($C76&gt;10,(E76-$D76)/$D76,""))</f>
        <v/>
      </c>
      <c r="H76" s="42" t="str">
        <f t="shared" si="148"/>
        <v/>
      </c>
      <c r="I76" s="40"/>
      <c r="J76" s="40"/>
      <c r="K76" s="43"/>
      <c r="L76" s="43"/>
      <c r="M76" s="43"/>
      <c r="N76" s="42" t="str">
        <f t="shared" ref="N76:O76" si="149">iferror(if($J76&gt;10,(L76-$K76)/$K76,""))</f>
        <v/>
      </c>
      <c r="O76" s="42" t="str">
        <f t="shared" si="149"/>
        <v/>
      </c>
      <c r="P76" s="44" t="str">
        <f t="shared" si="5"/>
        <v/>
      </c>
    </row>
    <row r="77">
      <c r="A77" s="40"/>
      <c r="B77" s="40"/>
      <c r="C77" s="40"/>
      <c r="D77" s="41"/>
      <c r="E77" s="41"/>
      <c r="F77" s="41"/>
      <c r="G77" s="42" t="str">
        <f t="shared" ref="G77:H77" si="150">iferror(if($C77&gt;10,(E77-$D77)/$D77,""))</f>
        <v/>
      </c>
      <c r="H77" s="42" t="str">
        <f t="shared" si="150"/>
        <v/>
      </c>
      <c r="I77" s="40"/>
      <c r="J77" s="40"/>
      <c r="K77" s="43"/>
      <c r="L77" s="43"/>
      <c r="M77" s="43"/>
      <c r="N77" s="42" t="str">
        <f t="shared" ref="N77:O77" si="151">iferror(if($J77&gt;10,(L77-$K77)/$K77,""))</f>
        <v/>
      </c>
      <c r="O77" s="42" t="str">
        <f t="shared" si="151"/>
        <v/>
      </c>
      <c r="P77" s="44" t="str">
        <f t="shared" si="5"/>
        <v/>
      </c>
    </row>
    <row r="78">
      <c r="A78" s="40"/>
      <c r="B78" s="40"/>
      <c r="C78" s="40"/>
      <c r="D78" s="41"/>
      <c r="E78" s="41"/>
      <c r="F78" s="41"/>
      <c r="G78" s="42" t="str">
        <f t="shared" ref="G78:H78" si="152">iferror(if($C78&gt;10,(E78-$D78)/$D78,""))</f>
        <v/>
      </c>
      <c r="H78" s="42" t="str">
        <f t="shared" si="152"/>
        <v/>
      </c>
      <c r="I78" s="40"/>
      <c r="J78" s="40"/>
      <c r="K78" s="43"/>
      <c r="L78" s="43"/>
      <c r="M78" s="43"/>
      <c r="N78" s="42" t="str">
        <f t="shared" ref="N78:O78" si="153">iferror(if($J78&gt;10,(L78-$K78)/$K78,""))</f>
        <v/>
      </c>
      <c r="O78" s="42" t="str">
        <f t="shared" si="153"/>
        <v/>
      </c>
      <c r="P78" s="44" t="str">
        <f t="shared" si="5"/>
        <v/>
      </c>
    </row>
    <row r="79">
      <c r="A79" s="40"/>
      <c r="B79" s="40"/>
      <c r="C79" s="40"/>
      <c r="D79" s="41"/>
      <c r="E79" s="41"/>
      <c r="F79" s="41"/>
      <c r="G79" s="42" t="str">
        <f t="shared" ref="G79:H79" si="154">iferror(if($C79&gt;10,(E79-$D79)/$D79,""))</f>
        <v/>
      </c>
      <c r="H79" s="42" t="str">
        <f t="shared" si="154"/>
        <v/>
      </c>
      <c r="I79" s="40"/>
      <c r="J79" s="40"/>
      <c r="K79" s="43"/>
      <c r="L79" s="43"/>
      <c r="M79" s="43"/>
      <c r="N79" s="42" t="str">
        <f t="shared" ref="N79:O79" si="155">iferror(if($J79&gt;10,(L79-$K79)/$K79,""))</f>
        <v/>
      </c>
      <c r="O79" s="42" t="str">
        <f t="shared" si="155"/>
        <v/>
      </c>
      <c r="P79" s="44" t="str">
        <f t="shared" si="5"/>
        <v/>
      </c>
    </row>
    <row r="80">
      <c r="A80" s="40"/>
      <c r="B80" s="40"/>
      <c r="C80" s="40"/>
      <c r="D80" s="41"/>
      <c r="E80" s="41"/>
      <c r="F80" s="41"/>
      <c r="G80" s="42" t="str">
        <f t="shared" ref="G80:H80" si="156">iferror(if($C80&gt;10,(E80-$D80)/$D80,""))</f>
        <v/>
      </c>
      <c r="H80" s="42" t="str">
        <f t="shared" si="156"/>
        <v/>
      </c>
      <c r="I80" s="40"/>
      <c r="J80" s="40"/>
      <c r="K80" s="43"/>
      <c r="L80" s="43"/>
      <c r="M80" s="43"/>
      <c r="N80" s="42" t="str">
        <f t="shared" ref="N80:O80" si="157">iferror(if($J80&gt;10,(L80-$K80)/$K80,""))</f>
        <v/>
      </c>
      <c r="O80" s="42" t="str">
        <f t="shared" si="157"/>
        <v/>
      </c>
      <c r="P80" s="44" t="str">
        <f t="shared" si="5"/>
        <v/>
      </c>
    </row>
    <row r="81">
      <c r="A81" s="40"/>
      <c r="B81" s="40"/>
      <c r="C81" s="40"/>
      <c r="D81" s="41"/>
      <c r="E81" s="41"/>
      <c r="F81" s="41"/>
      <c r="G81" s="42" t="str">
        <f t="shared" ref="G81:H81" si="158">iferror(if($C81&gt;10,(E81-$D81)/$D81,""))</f>
        <v/>
      </c>
      <c r="H81" s="42" t="str">
        <f t="shared" si="158"/>
        <v/>
      </c>
      <c r="I81" s="40"/>
      <c r="J81" s="40"/>
      <c r="K81" s="43"/>
      <c r="L81" s="43"/>
      <c r="M81" s="43"/>
      <c r="N81" s="42" t="str">
        <f t="shared" ref="N81:O81" si="159">iferror(if($J81&gt;10,(L81-$K81)/$K81,""))</f>
        <v/>
      </c>
      <c r="O81" s="42" t="str">
        <f t="shared" si="159"/>
        <v/>
      </c>
      <c r="P81" s="44" t="str">
        <f t="shared" si="5"/>
        <v/>
      </c>
    </row>
    <row r="82">
      <c r="A82" s="40"/>
      <c r="B82" s="40"/>
      <c r="C82" s="40"/>
      <c r="D82" s="41"/>
      <c r="E82" s="41"/>
      <c r="F82" s="41"/>
      <c r="G82" s="42" t="str">
        <f t="shared" ref="G82:H82" si="160">iferror(if($C82&gt;10,(E82-$D82)/$D82,""))</f>
        <v/>
      </c>
      <c r="H82" s="42" t="str">
        <f t="shared" si="160"/>
        <v/>
      </c>
      <c r="I82" s="40"/>
      <c r="J82" s="40"/>
      <c r="K82" s="43"/>
      <c r="L82" s="43"/>
      <c r="M82" s="43"/>
      <c r="N82" s="42" t="str">
        <f t="shared" ref="N82:O82" si="161">iferror(if($J82&gt;10,(L82-$K82)/$K82,""))</f>
        <v/>
      </c>
      <c r="O82" s="42" t="str">
        <f t="shared" si="161"/>
        <v/>
      </c>
      <c r="P82" s="44" t="str">
        <f t="shared" si="5"/>
        <v/>
      </c>
    </row>
    <row r="83">
      <c r="A83" s="40"/>
      <c r="B83" s="40"/>
      <c r="C83" s="40"/>
      <c r="D83" s="41"/>
      <c r="E83" s="41"/>
      <c r="F83" s="41"/>
      <c r="G83" s="42" t="str">
        <f t="shared" ref="G83:H83" si="162">iferror(if($C83&gt;10,(E83-$D83)/$D83,""))</f>
        <v/>
      </c>
      <c r="H83" s="42" t="str">
        <f t="shared" si="162"/>
        <v/>
      </c>
      <c r="I83" s="40"/>
      <c r="J83" s="40"/>
      <c r="K83" s="43"/>
      <c r="L83" s="43"/>
      <c r="M83" s="43"/>
      <c r="N83" s="42" t="str">
        <f t="shared" ref="N83:O83" si="163">iferror(if($J83&gt;10,(L83-$K83)/$K83,""))</f>
        <v/>
      </c>
      <c r="O83" s="42" t="str">
        <f t="shared" si="163"/>
        <v/>
      </c>
      <c r="P83" s="44" t="str">
        <f t="shared" si="5"/>
        <v/>
      </c>
    </row>
    <row r="84">
      <c r="A84" s="40"/>
      <c r="B84" s="40"/>
      <c r="C84" s="40"/>
      <c r="D84" s="41"/>
      <c r="E84" s="41"/>
      <c r="F84" s="41"/>
      <c r="G84" s="42" t="str">
        <f t="shared" ref="G84:H84" si="164">iferror(if($C84&gt;10,(E84-$D84)/$D84,""))</f>
        <v/>
      </c>
      <c r="H84" s="42" t="str">
        <f t="shared" si="164"/>
        <v/>
      </c>
      <c r="I84" s="40"/>
      <c r="J84" s="40"/>
      <c r="K84" s="43"/>
      <c r="L84" s="43"/>
      <c r="M84" s="43"/>
      <c r="N84" s="42" t="str">
        <f t="shared" ref="N84:O84" si="165">iferror(if($J84&gt;10,(L84-$K84)/$K84,""))</f>
        <v/>
      </c>
      <c r="O84" s="42" t="str">
        <f t="shared" si="165"/>
        <v/>
      </c>
      <c r="P84" s="44" t="str">
        <f t="shared" si="5"/>
        <v/>
      </c>
    </row>
    <row r="85">
      <c r="A85" s="40"/>
      <c r="B85" s="40"/>
      <c r="C85" s="40"/>
      <c r="D85" s="41"/>
      <c r="E85" s="41"/>
      <c r="F85" s="41"/>
      <c r="G85" s="42" t="str">
        <f t="shared" ref="G85:H85" si="166">iferror(if($C85&gt;10,(E85-$D85)/$D85,""))</f>
        <v/>
      </c>
      <c r="H85" s="42" t="str">
        <f t="shared" si="166"/>
        <v/>
      </c>
      <c r="I85" s="40"/>
      <c r="J85" s="40"/>
      <c r="K85" s="43"/>
      <c r="L85" s="43"/>
      <c r="M85" s="43"/>
      <c r="N85" s="42" t="str">
        <f t="shared" ref="N85:O85" si="167">iferror(if($J85&gt;10,(L85-$K85)/$K85,""))</f>
        <v/>
      </c>
      <c r="O85" s="42" t="str">
        <f t="shared" si="167"/>
        <v/>
      </c>
      <c r="P85" s="44" t="str">
        <f t="shared" si="5"/>
        <v/>
      </c>
    </row>
    <row r="86">
      <c r="A86" s="40"/>
      <c r="B86" s="40"/>
      <c r="C86" s="40"/>
      <c r="D86" s="41"/>
      <c r="E86" s="41"/>
      <c r="F86" s="41"/>
      <c r="G86" s="42" t="str">
        <f t="shared" ref="G86:H86" si="168">iferror(if($C86&gt;10,(E86-$D86)/$D86,""))</f>
        <v/>
      </c>
      <c r="H86" s="42" t="str">
        <f t="shared" si="168"/>
        <v/>
      </c>
      <c r="I86" s="40"/>
      <c r="J86" s="40"/>
      <c r="K86" s="43"/>
      <c r="L86" s="43"/>
      <c r="M86" s="43"/>
      <c r="N86" s="42" t="str">
        <f t="shared" ref="N86:O86" si="169">iferror(if($J86&gt;10,(L86-$K86)/$K86,""))</f>
        <v/>
      </c>
      <c r="O86" s="42" t="str">
        <f t="shared" si="169"/>
        <v/>
      </c>
      <c r="P86" s="44" t="str">
        <f t="shared" si="5"/>
        <v/>
      </c>
    </row>
    <row r="87">
      <c r="A87" s="40"/>
      <c r="B87" s="40"/>
      <c r="C87" s="40"/>
      <c r="D87" s="41"/>
      <c r="E87" s="41"/>
      <c r="F87" s="41"/>
      <c r="G87" s="42" t="str">
        <f t="shared" ref="G87:H87" si="170">iferror(if($C87&gt;10,(E87-$D87)/$D87,""))</f>
        <v/>
      </c>
      <c r="H87" s="42" t="str">
        <f t="shared" si="170"/>
        <v/>
      </c>
      <c r="I87" s="40"/>
      <c r="J87" s="40"/>
      <c r="K87" s="43"/>
      <c r="L87" s="43"/>
      <c r="M87" s="43"/>
      <c r="N87" s="42" t="str">
        <f t="shared" ref="N87:O87" si="171">iferror(if($J87&gt;10,(L87-$K87)/$K87,""))</f>
        <v/>
      </c>
      <c r="O87" s="42" t="str">
        <f t="shared" si="171"/>
        <v/>
      </c>
      <c r="P87" s="44" t="str">
        <f t="shared" si="5"/>
        <v/>
      </c>
    </row>
    <row r="88">
      <c r="A88" s="40"/>
      <c r="B88" s="40"/>
      <c r="C88" s="40"/>
      <c r="D88" s="41"/>
      <c r="E88" s="41"/>
      <c r="F88" s="41"/>
      <c r="G88" s="42" t="str">
        <f t="shared" ref="G88:H88" si="172">iferror(if($C88&gt;10,(E88-$D88)/$D88,""))</f>
        <v/>
      </c>
      <c r="H88" s="42" t="str">
        <f t="shared" si="172"/>
        <v/>
      </c>
      <c r="I88" s="40"/>
      <c r="J88" s="40"/>
      <c r="K88" s="43"/>
      <c r="L88" s="43"/>
      <c r="M88" s="43"/>
      <c r="N88" s="42" t="str">
        <f t="shared" ref="N88:O88" si="173">iferror(if($J88&gt;10,(L88-$K88)/$K88,""))</f>
        <v/>
      </c>
      <c r="O88" s="42" t="str">
        <f t="shared" si="173"/>
        <v/>
      </c>
      <c r="P88" s="44" t="str">
        <f t="shared" si="5"/>
        <v/>
      </c>
    </row>
    <row r="89">
      <c r="A89" s="40"/>
      <c r="B89" s="40"/>
      <c r="C89" s="40"/>
      <c r="D89" s="41"/>
      <c r="E89" s="41"/>
      <c r="F89" s="41"/>
      <c r="G89" s="42" t="str">
        <f t="shared" ref="G89:H89" si="174">iferror(if($C89&gt;10,(E89-$D89)/$D89,""))</f>
        <v/>
      </c>
      <c r="H89" s="42" t="str">
        <f t="shared" si="174"/>
        <v/>
      </c>
      <c r="I89" s="40"/>
      <c r="J89" s="40"/>
      <c r="K89" s="43"/>
      <c r="L89" s="43"/>
      <c r="M89" s="43"/>
      <c r="N89" s="42" t="str">
        <f t="shared" ref="N89:O89" si="175">iferror(if($J89&gt;10,(L89-$K89)/$K89,""))</f>
        <v/>
      </c>
      <c r="O89" s="42" t="str">
        <f t="shared" si="175"/>
        <v/>
      </c>
      <c r="P89" s="44" t="str">
        <f t="shared" si="5"/>
        <v/>
      </c>
    </row>
    <row r="90">
      <c r="A90" s="40"/>
      <c r="B90" s="40"/>
      <c r="C90" s="40"/>
      <c r="D90" s="41"/>
      <c r="E90" s="41"/>
      <c r="F90" s="41"/>
      <c r="G90" s="42" t="str">
        <f t="shared" ref="G90:H90" si="176">iferror(if($C90&gt;10,(E90-$D90)/$D90,""))</f>
        <v/>
      </c>
      <c r="H90" s="42" t="str">
        <f t="shared" si="176"/>
        <v/>
      </c>
      <c r="I90" s="40"/>
      <c r="J90" s="40"/>
      <c r="K90" s="43"/>
      <c r="L90" s="43"/>
      <c r="M90" s="43"/>
      <c r="N90" s="42" t="str">
        <f t="shared" ref="N90:O90" si="177">iferror(if($J90&gt;10,(L90-$K90)/$K90,""))</f>
        <v/>
      </c>
      <c r="O90" s="42" t="str">
        <f t="shared" si="177"/>
        <v/>
      </c>
      <c r="P90" s="44" t="str">
        <f t="shared" si="5"/>
        <v/>
      </c>
    </row>
    <row r="91">
      <c r="A91" s="40"/>
      <c r="B91" s="40"/>
      <c r="C91" s="40"/>
      <c r="D91" s="41"/>
      <c r="E91" s="41"/>
      <c r="F91" s="41"/>
      <c r="G91" s="42" t="str">
        <f t="shared" ref="G91:H91" si="178">iferror(if($C91&gt;10,(E91-$D91)/$D91,""))</f>
        <v/>
      </c>
      <c r="H91" s="42" t="str">
        <f t="shared" si="178"/>
        <v/>
      </c>
      <c r="I91" s="40"/>
      <c r="J91" s="40"/>
      <c r="K91" s="43"/>
      <c r="L91" s="43"/>
      <c r="M91" s="43"/>
      <c r="N91" s="42" t="str">
        <f t="shared" ref="N91:O91" si="179">iferror(if($J91&gt;10,(L91-$K91)/$K91,""))</f>
        <v/>
      </c>
      <c r="O91" s="42" t="str">
        <f t="shared" si="179"/>
        <v/>
      </c>
      <c r="P91" s="44" t="str">
        <f t="shared" si="5"/>
        <v/>
      </c>
    </row>
    <row r="92">
      <c r="A92" s="40"/>
      <c r="B92" s="40"/>
      <c r="C92" s="40"/>
      <c r="D92" s="41"/>
      <c r="E92" s="41"/>
      <c r="F92" s="41"/>
      <c r="G92" s="42" t="str">
        <f t="shared" ref="G92:H92" si="180">iferror(if($C92&gt;10,(E92-$D92)/$D92,""))</f>
        <v/>
      </c>
      <c r="H92" s="42" t="str">
        <f t="shared" si="180"/>
        <v/>
      </c>
      <c r="I92" s="40"/>
      <c r="J92" s="40"/>
      <c r="K92" s="43"/>
      <c r="L92" s="43"/>
      <c r="M92" s="43"/>
      <c r="N92" s="42" t="str">
        <f t="shared" ref="N92:O92" si="181">iferror(if($J92&gt;10,(L92-$K92)/$K92,""))</f>
        <v/>
      </c>
      <c r="O92" s="42" t="str">
        <f t="shared" si="181"/>
        <v/>
      </c>
      <c r="P92" s="44" t="str">
        <f t="shared" si="5"/>
        <v/>
      </c>
    </row>
    <row r="93">
      <c r="A93" s="40"/>
      <c r="B93" s="40"/>
      <c r="C93" s="40"/>
      <c r="D93" s="41"/>
      <c r="E93" s="41"/>
      <c r="F93" s="41"/>
      <c r="G93" s="42" t="str">
        <f t="shared" ref="G93:H93" si="182">iferror(if($C93&gt;10,(E93-$D93)/$D93,""))</f>
        <v/>
      </c>
      <c r="H93" s="42" t="str">
        <f t="shared" si="182"/>
        <v/>
      </c>
      <c r="I93" s="40"/>
      <c r="J93" s="40"/>
      <c r="K93" s="43"/>
      <c r="L93" s="43"/>
      <c r="M93" s="43"/>
      <c r="N93" s="42" t="str">
        <f t="shared" ref="N93:O93" si="183">iferror(if($J93&gt;10,(L93-$K93)/$K93,""))</f>
        <v/>
      </c>
      <c r="O93" s="42" t="str">
        <f t="shared" si="183"/>
        <v/>
      </c>
      <c r="P93" s="44" t="str">
        <f t="shared" si="5"/>
        <v/>
      </c>
    </row>
    <row r="94">
      <c r="A94" s="40"/>
      <c r="B94" s="40"/>
      <c r="C94" s="40"/>
      <c r="D94" s="41"/>
      <c r="E94" s="41"/>
      <c r="F94" s="41"/>
      <c r="G94" s="42" t="str">
        <f t="shared" ref="G94:H94" si="184">iferror(if($C94&gt;10,(E94-$D94)/$D94,""))</f>
        <v/>
      </c>
      <c r="H94" s="42" t="str">
        <f t="shared" si="184"/>
        <v/>
      </c>
      <c r="I94" s="40"/>
      <c r="J94" s="40"/>
      <c r="K94" s="43"/>
      <c r="L94" s="43"/>
      <c r="M94" s="43"/>
      <c r="N94" s="42" t="str">
        <f t="shared" ref="N94:O94" si="185">iferror(if($J94&gt;10,(L94-$K94)/$K94,""))</f>
        <v/>
      </c>
      <c r="O94" s="42" t="str">
        <f t="shared" si="185"/>
        <v/>
      </c>
      <c r="P94" s="44" t="str">
        <f t="shared" si="5"/>
        <v/>
      </c>
    </row>
    <row r="95">
      <c r="A95" s="40"/>
      <c r="B95" s="40"/>
      <c r="C95" s="40"/>
      <c r="D95" s="41"/>
      <c r="E95" s="41"/>
      <c r="F95" s="41"/>
      <c r="G95" s="42" t="str">
        <f t="shared" ref="G95:H95" si="186">iferror(if($C95&gt;10,(E95-$D95)/$D95,""))</f>
        <v/>
      </c>
      <c r="H95" s="42" t="str">
        <f t="shared" si="186"/>
        <v/>
      </c>
      <c r="I95" s="40"/>
      <c r="J95" s="40"/>
      <c r="K95" s="43"/>
      <c r="L95" s="43"/>
      <c r="M95" s="43"/>
      <c r="N95" s="42" t="str">
        <f t="shared" ref="N95:O95" si="187">iferror(if($J95&gt;10,(L95-$K95)/$K95,""))</f>
        <v/>
      </c>
      <c r="O95" s="42" t="str">
        <f t="shared" si="187"/>
        <v/>
      </c>
      <c r="P95" s="44" t="str">
        <f t="shared" si="5"/>
        <v/>
      </c>
    </row>
    <row r="96">
      <c r="A96" s="40"/>
      <c r="B96" s="40"/>
      <c r="C96" s="40"/>
      <c r="D96" s="41"/>
      <c r="E96" s="41"/>
      <c r="F96" s="41"/>
      <c r="G96" s="42" t="str">
        <f t="shared" ref="G96:H96" si="188">iferror(if($C96&gt;10,(E96-$D96)/$D96,""))</f>
        <v/>
      </c>
      <c r="H96" s="42" t="str">
        <f t="shared" si="188"/>
        <v/>
      </c>
      <c r="I96" s="40"/>
      <c r="J96" s="40"/>
      <c r="K96" s="43"/>
      <c r="L96" s="43"/>
      <c r="M96" s="43"/>
      <c r="N96" s="42" t="str">
        <f t="shared" ref="N96:O96" si="189">iferror(if($J96&gt;10,(L96-$K96)/$K96,""))</f>
        <v/>
      </c>
      <c r="O96" s="42" t="str">
        <f t="shared" si="189"/>
        <v/>
      </c>
      <c r="P96" s="44" t="str">
        <f t="shared" si="5"/>
        <v/>
      </c>
    </row>
    <row r="97">
      <c r="A97" s="40"/>
      <c r="B97" s="40"/>
      <c r="C97" s="40"/>
      <c r="D97" s="41"/>
      <c r="E97" s="41"/>
      <c r="F97" s="41"/>
      <c r="G97" s="42" t="str">
        <f t="shared" ref="G97:H97" si="190">iferror(if($C97&gt;10,(E97-$D97)/$D97,""))</f>
        <v/>
      </c>
      <c r="H97" s="42" t="str">
        <f t="shared" si="190"/>
        <v/>
      </c>
      <c r="I97" s="40"/>
      <c r="J97" s="40"/>
      <c r="K97" s="43"/>
      <c r="L97" s="43"/>
      <c r="M97" s="43"/>
      <c r="N97" s="42" t="str">
        <f t="shared" ref="N97:O97" si="191">iferror(if($J97&gt;10,(L97-$K97)/$K97,""))</f>
        <v/>
      </c>
      <c r="O97" s="42" t="str">
        <f t="shared" si="191"/>
        <v/>
      </c>
      <c r="P97" s="44" t="str">
        <f t="shared" si="5"/>
        <v/>
      </c>
    </row>
    <row r="98">
      <c r="A98" s="40"/>
      <c r="B98" s="40"/>
      <c r="C98" s="40"/>
      <c r="D98" s="41"/>
      <c r="E98" s="41"/>
      <c r="F98" s="41"/>
      <c r="G98" s="42" t="str">
        <f t="shared" ref="G98:H98" si="192">iferror(if($C98&gt;10,(E98-$D98)/$D98,""))</f>
        <v/>
      </c>
      <c r="H98" s="42" t="str">
        <f t="shared" si="192"/>
        <v/>
      </c>
      <c r="I98" s="40"/>
      <c r="J98" s="40"/>
      <c r="K98" s="43"/>
      <c r="L98" s="43"/>
      <c r="M98" s="43"/>
      <c r="N98" s="42" t="str">
        <f t="shared" ref="N98:O98" si="193">iferror(if($J98&gt;10,(L98-$K98)/$K98,""))</f>
        <v/>
      </c>
      <c r="O98" s="42" t="str">
        <f t="shared" si="193"/>
        <v/>
      </c>
      <c r="P98" s="44" t="str">
        <f t="shared" si="5"/>
        <v/>
      </c>
    </row>
    <row r="99">
      <c r="A99" s="40"/>
      <c r="B99" s="40"/>
      <c r="C99" s="40"/>
      <c r="D99" s="41"/>
      <c r="E99" s="41"/>
      <c r="F99" s="41"/>
      <c r="G99" s="42" t="str">
        <f t="shared" ref="G99:H99" si="194">iferror(if($C99&gt;10,(E99-$D99)/$D99,""))</f>
        <v/>
      </c>
      <c r="H99" s="42" t="str">
        <f t="shared" si="194"/>
        <v/>
      </c>
      <c r="I99" s="40"/>
      <c r="J99" s="40"/>
      <c r="K99" s="43"/>
      <c r="L99" s="43"/>
      <c r="M99" s="43"/>
      <c r="N99" s="42" t="str">
        <f t="shared" ref="N99:O99" si="195">iferror(if($J99&gt;10,(L99-$K99)/$K99,""))</f>
        <v/>
      </c>
      <c r="O99" s="42" t="str">
        <f t="shared" si="195"/>
        <v/>
      </c>
      <c r="P99" s="44" t="str">
        <f t="shared" si="5"/>
        <v/>
      </c>
    </row>
    <row r="100">
      <c r="A100" s="40"/>
      <c r="B100" s="40"/>
      <c r="C100" s="40"/>
      <c r="D100" s="41"/>
      <c r="E100" s="41"/>
      <c r="F100" s="41"/>
      <c r="G100" s="42" t="str">
        <f t="shared" ref="G100:H100" si="196">iferror(if($C100&gt;10,(E100-$D100)/$D100,""))</f>
        <v/>
      </c>
      <c r="H100" s="42" t="str">
        <f t="shared" si="196"/>
        <v/>
      </c>
      <c r="I100" s="40"/>
      <c r="J100" s="40"/>
      <c r="K100" s="43"/>
      <c r="L100" s="43"/>
      <c r="M100" s="43"/>
      <c r="N100" s="42" t="str">
        <f t="shared" ref="N100:O100" si="197">iferror(if($J100&gt;10,(L100-$K100)/$K100,""))</f>
        <v/>
      </c>
      <c r="O100" s="42" t="str">
        <f t="shared" si="197"/>
        <v/>
      </c>
      <c r="P100" s="44" t="str">
        <f t="shared" si="5"/>
        <v/>
      </c>
    </row>
    <row r="101">
      <c r="A101" s="40"/>
      <c r="B101" s="40"/>
      <c r="C101" s="40"/>
      <c r="D101" s="41"/>
      <c r="E101" s="41"/>
      <c r="F101" s="41"/>
      <c r="G101" s="42" t="str">
        <f t="shared" ref="G101:H101" si="198">iferror(if($C101&gt;10,(E101-$D101)/$D101,""))</f>
        <v/>
      </c>
      <c r="H101" s="42" t="str">
        <f t="shared" si="198"/>
        <v/>
      </c>
      <c r="I101" s="40"/>
      <c r="J101" s="40"/>
      <c r="K101" s="43"/>
      <c r="L101" s="43"/>
      <c r="M101" s="43"/>
      <c r="N101" s="42" t="str">
        <f t="shared" ref="N101:O101" si="199">iferror(if($J101&gt;10,(L101-$K101)/$K101,""))</f>
        <v/>
      </c>
      <c r="O101" s="42" t="str">
        <f t="shared" si="199"/>
        <v/>
      </c>
      <c r="P101" s="44" t="str">
        <f t="shared" si="5"/>
        <v/>
      </c>
    </row>
    <row r="102">
      <c r="A102" s="40"/>
      <c r="B102" s="40"/>
      <c r="C102" s="40"/>
      <c r="D102" s="41"/>
      <c r="E102" s="41"/>
      <c r="F102" s="41"/>
      <c r="G102" s="42" t="str">
        <f t="shared" ref="G102:H102" si="200">iferror(if($C102&gt;10,(E102-$D102)/$D102,""))</f>
        <v/>
      </c>
      <c r="H102" s="42" t="str">
        <f t="shared" si="200"/>
        <v/>
      </c>
      <c r="I102" s="40"/>
      <c r="J102" s="40"/>
      <c r="K102" s="43"/>
      <c r="L102" s="43"/>
      <c r="M102" s="43"/>
      <c r="N102" s="42" t="str">
        <f t="shared" ref="N102:O102" si="201">iferror(if($J102&gt;10,(L102-$K102)/$K102,""))</f>
        <v/>
      </c>
      <c r="O102" s="42" t="str">
        <f t="shared" si="201"/>
        <v/>
      </c>
      <c r="P102" s="44" t="str">
        <f t="shared" si="5"/>
        <v/>
      </c>
    </row>
    <row r="103">
      <c r="A103" s="40"/>
      <c r="B103" s="40"/>
      <c r="C103" s="40"/>
      <c r="D103" s="41"/>
      <c r="E103" s="41"/>
      <c r="F103" s="41"/>
      <c r="G103" s="42" t="str">
        <f t="shared" ref="G103:H103" si="202">iferror(if($C103&gt;10,(E103-$D103)/$D103,""))</f>
        <v/>
      </c>
      <c r="H103" s="42" t="str">
        <f t="shared" si="202"/>
        <v/>
      </c>
      <c r="I103" s="40"/>
      <c r="J103" s="40"/>
      <c r="K103" s="43"/>
      <c r="L103" s="43"/>
      <c r="M103" s="43"/>
      <c r="N103" s="42" t="str">
        <f t="shared" ref="N103:O103" si="203">iferror(if($J103&gt;10,(L103-$K103)/$K103,""))</f>
        <v/>
      </c>
      <c r="O103" s="42" t="str">
        <f t="shared" si="203"/>
        <v/>
      </c>
      <c r="P103" s="44" t="str">
        <f t="shared" si="5"/>
        <v/>
      </c>
    </row>
    <row r="104">
      <c r="A104" s="40"/>
      <c r="B104" s="40"/>
      <c r="C104" s="40"/>
      <c r="D104" s="41"/>
      <c r="E104" s="41"/>
      <c r="F104" s="41"/>
      <c r="G104" s="42" t="str">
        <f t="shared" ref="G104:H104" si="204">iferror(if($C104&gt;10,(E104-$D104)/$D104,""))</f>
        <v/>
      </c>
      <c r="H104" s="42" t="str">
        <f t="shared" si="204"/>
        <v/>
      </c>
      <c r="I104" s="40"/>
      <c r="J104" s="40"/>
      <c r="K104" s="43"/>
      <c r="L104" s="43"/>
      <c r="M104" s="43"/>
      <c r="N104" s="42" t="str">
        <f t="shared" ref="N104:O104" si="205">iferror(if($J104&gt;10,(L104-$K104)/$K104,""))</f>
        <v/>
      </c>
      <c r="O104" s="42" t="str">
        <f t="shared" si="205"/>
        <v/>
      </c>
      <c r="P104" s="44" t="str">
        <f t="shared" si="5"/>
        <v/>
      </c>
    </row>
    <row r="105">
      <c r="A105" s="40"/>
      <c r="B105" s="40"/>
      <c r="C105" s="40"/>
      <c r="D105" s="41"/>
      <c r="E105" s="41"/>
      <c r="F105" s="41"/>
      <c r="G105" s="42" t="str">
        <f t="shared" ref="G105:H105" si="206">iferror(if($C105&gt;10,(E105-$D105)/$D105,""))</f>
        <v/>
      </c>
      <c r="H105" s="42" t="str">
        <f t="shared" si="206"/>
        <v/>
      </c>
      <c r="I105" s="40"/>
      <c r="J105" s="40"/>
      <c r="K105" s="43"/>
      <c r="L105" s="43"/>
      <c r="M105" s="43"/>
      <c r="N105" s="42" t="str">
        <f t="shared" ref="N105:O105" si="207">iferror(if($J105&gt;10,(L105-$K105)/$K105,""))</f>
        <v/>
      </c>
      <c r="O105" s="42" t="str">
        <f t="shared" si="207"/>
        <v/>
      </c>
      <c r="P105" s="44" t="str">
        <f t="shared" si="5"/>
        <v/>
      </c>
    </row>
    <row r="106">
      <c r="A106" s="40"/>
      <c r="B106" s="40"/>
      <c r="C106" s="40"/>
      <c r="D106" s="41"/>
      <c r="E106" s="41"/>
      <c r="F106" s="41"/>
      <c r="G106" s="42" t="str">
        <f t="shared" ref="G106:H106" si="208">iferror(if($C106&gt;10,(E106-$D106)/$D106,""))</f>
        <v/>
      </c>
      <c r="H106" s="42" t="str">
        <f t="shared" si="208"/>
        <v/>
      </c>
      <c r="I106" s="40"/>
      <c r="J106" s="40"/>
      <c r="K106" s="43"/>
      <c r="L106" s="43"/>
      <c r="M106" s="43"/>
      <c r="N106" s="42" t="str">
        <f t="shared" ref="N106:O106" si="209">iferror(if($J106&gt;10,(L106-$K106)/$K106,""))</f>
        <v/>
      </c>
      <c r="O106" s="42" t="str">
        <f t="shared" si="209"/>
        <v/>
      </c>
      <c r="P106" s="44" t="str">
        <f t="shared" si="5"/>
        <v/>
      </c>
    </row>
    <row r="107">
      <c r="A107" s="40"/>
      <c r="B107" s="40"/>
      <c r="C107" s="40"/>
      <c r="D107" s="41"/>
      <c r="E107" s="41"/>
      <c r="F107" s="41"/>
      <c r="G107" s="42" t="str">
        <f t="shared" ref="G107:H107" si="210">iferror(if($C107&gt;10,(E107-$D107)/$D107,""))</f>
        <v/>
      </c>
      <c r="H107" s="42" t="str">
        <f t="shared" si="210"/>
        <v/>
      </c>
      <c r="I107" s="40"/>
      <c r="J107" s="40"/>
      <c r="K107" s="43"/>
      <c r="L107" s="43"/>
      <c r="M107" s="43"/>
      <c r="N107" s="42" t="str">
        <f t="shared" ref="N107:O107" si="211">iferror(if($J107&gt;10,(L107-$K107)/$K107,""))</f>
        <v/>
      </c>
      <c r="O107" s="42" t="str">
        <f t="shared" si="211"/>
        <v/>
      </c>
      <c r="P107" s="44" t="str">
        <f t="shared" si="5"/>
        <v/>
      </c>
    </row>
  </sheetData>
  <mergeCells count="3">
    <mergeCell ref="A1:A2"/>
    <mergeCell ref="B1:H1"/>
    <mergeCell ref="I1:O1"/>
  </mergeCells>
  <conditionalFormatting sqref="C3:C107 J3:J107">
    <cfRule type="cellIs" dxfId="0" priority="1" operator="lessThan">
      <formula>10</formula>
    </cfRule>
  </conditionalFormatting>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FC5E8"/>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30.29"/>
    <col customWidth="1" min="2" max="2" width="10.86"/>
    <col customWidth="1" min="3" max="3" width="11.57"/>
    <col customWidth="1" min="9" max="9" width="10.86"/>
    <col customWidth="1" min="10" max="10" width="11.57"/>
    <col customWidth="1" min="16" max="16" width="31.29"/>
  </cols>
  <sheetData>
    <row r="1">
      <c r="A1" s="34" t="s">
        <v>90</v>
      </c>
      <c r="B1" s="35" t="s">
        <v>91</v>
      </c>
      <c r="I1" s="36" t="s">
        <v>92</v>
      </c>
      <c r="P1" s="37" t="s">
        <v>93</v>
      </c>
    </row>
    <row r="2">
      <c r="B2" s="12" t="s">
        <v>94</v>
      </c>
      <c r="C2" s="38" t="s">
        <v>95</v>
      </c>
      <c r="D2" s="12" t="s">
        <v>96</v>
      </c>
      <c r="E2" s="12" t="s">
        <v>97</v>
      </c>
      <c r="F2" s="12" t="s">
        <v>98</v>
      </c>
      <c r="G2" s="39" t="s">
        <v>99</v>
      </c>
      <c r="H2" s="39" t="s">
        <v>100</v>
      </c>
      <c r="I2" s="12" t="s">
        <v>94</v>
      </c>
      <c r="J2" s="38" t="s">
        <v>95</v>
      </c>
      <c r="K2" s="12" t="s">
        <v>96</v>
      </c>
      <c r="L2" s="12" t="s">
        <v>97</v>
      </c>
      <c r="M2" s="12" t="s">
        <v>98</v>
      </c>
      <c r="N2" s="39" t="s">
        <v>99</v>
      </c>
      <c r="O2" s="39" t="s">
        <v>100</v>
      </c>
      <c r="P2" s="12" t="s">
        <v>101</v>
      </c>
    </row>
    <row r="3">
      <c r="A3" s="40"/>
      <c r="B3" s="40"/>
      <c r="C3" s="40"/>
      <c r="D3" s="41"/>
      <c r="E3" s="41"/>
      <c r="F3" s="41"/>
      <c r="G3" s="42" t="str">
        <f t="shared" ref="G3:H3" si="1">iferror(if($C3&gt;10,(E3-$D3)/$D3,""))</f>
        <v/>
      </c>
      <c r="H3" s="42" t="str">
        <f t="shared" si="1"/>
        <v/>
      </c>
      <c r="I3" s="40"/>
      <c r="J3" s="40"/>
      <c r="K3" s="43"/>
      <c r="L3" s="43"/>
      <c r="M3" s="43"/>
      <c r="N3" s="42" t="str">
        <f t="shared" ref="N3:O3" si="2">iferror(if($J3&gt;10,(L3-$K3)/$K3,""))</f>
        <v/>
      </c>
      <c r="O3" s="42" t="str">
        <f t="shared" si="2"/>
        <v/>
      </c>
      <c r="P3" s="44" t="str">
        <f t="shared" ref="P3:P107" si="5">if(and(C3&gt;10,J3&gt;10),K3/D3,"")</f>
        <v/>
      </c>
    </row>
    <row r="4">
      <c r="A4" s="40"/>
      <c r="B4" s="40"/>
      <c r="C4" s="40"/>
      <c r="D4" s="41"/>
      <c r="E4" s="41"/>
      <c r="F4" s="41"/>
      <c r="G4" s="42" t="str">
        <f t="shared" ref="G4:H4" si="3">iferror(if($C4&gt;10,(E4-$D4)/$D4,""))</f>
        <v/>
      </c>
      <c r="H4" s="42" t="str">
        <f t="shared" si="3"/>
        <v/>
      </c>
      <c r="I4" s="40"/>
      <c r="J4" s="40"/>
      <c r="K4" s="43"/>
      <c r="L4" s="43"/>
      <c r="M4" s="43"/>
      <c r="N4" s="42" t="str">
        <f t="shared" ref="N4:O4" si="4">iferror(if($J4&gt;10,(L4-$K4)/$K4,""))</f>
        <v/>
      </c>
      <c r="O4" s="42" t="str">
        <f t="shared" si="4"/>
        <v/>
      </c>
      <c r="P4" s="44" t="str">
        <f t="shared" si="5"/>
        <v/>
      </c>
    </row>
    <row r="5">
      <c r="A5" s="40"/>
      <c r="B5" s="40"/>
      <c r="C5" s="40"/>
      <c r="D5" s="41"/>
      <c r="E5" s="41"/>
      <c r="F5" s="41"/>
      <c r="G5" s="42" t="str">
        <f t="shared" ref="G5:H5" si="6">iferror(if($C5&gt;10,(E5-$D5)/$D5,""))</f>
        <v/>
      </c>
      <c r="H5" s="42" t="str">
        <f t="shared" si="6"/>
        <v/>
      </c>
      <c r="I5" s="40"/>
      <c r="J5" s="40"/>
      <c r="K5" s="43"/>
      <c r="L5" s="43"/>
      <c r="M5" s="43"/>
      <c r="N5" s="42" t="str">
        <f t="shared" ref="N5:O5" si="7">iferror(if($J5&gt;10,(L5-$K5)/$K5,""))</f>
        <v/>
      </c>
      <c r="O5" s="42" t="str">
        <f t="shared" si="7"/>
        <v/>
      </c>
      <c r="P5" s="44" t="str">
        <f t="shared" si="5"/>
        <v/>
      </c>
    </row>
    <row r="6">
      <c r="A6" s="40"/>
      <c r="B6" s="40"/>
      <c r="C6" s="40"/>
      <c r="D6" s="41"/>
      <c r="E6" s="41"/>
      <c r="F6" s="41"/>
      <c r="G6" s="42" t="str">
        <f t="shared" ref="G6:H6" si="8">iferror(if($C6&gt;10,(E6-$D6)/$D6,""))</f>
        <v/>
      </c>
      <c r="H6" s="42" t="str">
        <f t="shared" si="8"/>
        <v/>
      </c>
      <c r="I6" s="40"/>
      <c r="J6" s="40"/>
      <c r="K6" s="43"/>
      <c r="L6" s="43"/>
      <c r="M6" s="43"/>
      <c r="N6" s="42" t="str">
        <f t="shared" ref="N6:O6" si="9">iferror(if($J6&gt;10,(L6-$K6)/$K6,""))</f>
        <v/>
      </c>
      <c r="O6" s="42" t="str">
        <f t="shared" si="9"/>
        <v/>
      </c>
      <c r="P6" s="44" t="str">
        <f t="shared" si="5"/>
        <v/>
      </c>
    </row>
    <row r="7">
      <c r="A7" s="40"/>
      <c r="B7" s="40"/>
      <c r="C7" s="40"/>
      <c r="D7" s="41"/>
      <c r="E7" s="41"/>
      <c r="F7" s="41"/>
      <c r="G7" s="42" t="str">
        <f t="shared" ref="G7:H7" si="10">iferror(if($C7&gt;10,(E7-$D7)/$D7,""))</f>
        <v/>
      </c>
      <c r="H7" s="42" t="str">
        <f t="shared" si="10"/>
        <v/>
      </c>
      <c r="I7" s="40"/>
      <c r="J7" s="40"/>
      <c r="K7" s="43"/>
      <c r="L7" s="43"/>
      <c r="M7" s="43"/>
      <c r="N7" s="42" t="str">
        <f t="shared" ref="N7:O7" si="11">iferror(if($J7&gt;10,(L7-$K7)/$K7,""))</f>
        <v/>
      </c>
      <c r="O7" s="42" t="str">
        <f t="shared" si="11"/>
        <v/>
      </c>
      <c r="P7" s="44" t="str">
        <f t="shared" si="5"/>
        <v/>
      </c>
    </row>
    <row r="8">
      <c r="A8" s="40"/>
      <c r="B8" s="40"/>
      <c r="C8" s="40"/>
      <c r="D8" s="41"/>
      <c r="E8" s="41"/>
      <c r="F8" s="41"/>
      <c r="G8" s="42" t="str">
        <f t="shared" ref="G8:H8" si="12">iferror(if($C8&gt;10,(E8-$D8)/$D8,""))</f>
        <v/>
      </c>
      <c r="H8" s="42" t="str">
        <f t="shared" si="12"/>
        <v/>
      </c>
      <c r="I8" s="40"/>
      <c r="J8" s="40"/>
      <c r="K8" s="43"/>
      <c r="L8" s="43"/>
      <c r="M8" s="43"/>
      <c r="N8" s="42" t="str">
        <f t="shared" ref="N8:O8" si="13">iferror(if($J8&gt;10,(L8-$K8)/$K8,""))</f>
        <v/>
      </c>
      <c r="O8" s="42" t="str">
        <f t="shared" si="13"/>
        <v/>
      </c>
      <c r="P8" s="44" t="str">
        <f t="shared" si="5"/>
        <v/>
      </c>
    </row>
    <row r="9">
      <c r="A9" s="40"/>
      <c r="B9" s="40"/>
      <c r="C9" s="40"/>
      <c r="D9" s="41"/>
      <c r="E9" s="41"/>
      <c r="F9" s="41"/>
      <c r="G9" s="42" t="str">
        <f t="shared" ref="G9:H9" si="14">iferror(if($C9&gt;10,(E9-$D9)/$D9,""))</f>
        <v/>
      </c>
      <c r="H9" s="42" t="str">
        <f t="shared" si="14"/>
        <v/>
      </c>
      <c r="I9" s="40"/>
      <c r="J9" s="40"/>
      <c r="K9" s="43"/>
      <c r="L9" s="43"/>
      <c r="M9" s="43"/>
      <c r="N9" s="42" t="str">
        <f t="shared" ref="N9:O9" si="15">iferror(if($J9&gt;10,(L9-$K9)/$K9,""))</f>
        <v/>
      </c>
      <c r="O9" s="42" t="str">
        <f t="shared" si="15"/>
        <v/>
      </c>
      <c r="P9" s="44" t="str">
        <f t="shared" si="5"/>
        <v/>
      </c>
    </row>
    <row r="10">
      <c r="A10" s="40"/>
      <c r="B10" s="40"/>
      <c r="C10" s="40"/>
      <c r="D10" s="41"/>
      <c r="E10" s="41"/>
      <c r="F10" s="41"/>
      <c r="G10" s="42" t="str">
        <f t="shared" ref="G10:H10" si="16">iferror(if($C10&gt;10,(E10-$D10)/$D10,""))</f>
        <v/>
      </c>
      <c r="H10" s="42" t="str">
        <f t="shared" si="16"/>
        <v/>
      </c>
      <c r="I10" s="40"/>
      <c r="J10" s="40"/>
      <c r="K10" s="43"/>
      <c r="L10" s="43"/>
      <c r="M10" s="43"/>
      <c r="N10" s="42" t="str">
        <f t="shared" ref="N10:O10" si="17">iferror(if($J10&gt;10,(L10-$K10)/$K10,""))</f>
        <v/>
      </c>
      <c r="O10" s="42" t="str">
        <f t="shared" si="17"/>
        <v/>
      </c>
      <c r="P10" s="44" t="str">
        <f t="shared" si="5"/>
        <v/>
      </c>
    </row>
    <row r="11">
      <c r="A11" s="40"/>
      <c r="B11" s="40"/>
      <c r="C11" s="40"/>
      <c r="D11" s="41"/>
      <c r="E11" s="41"/>
      <c r="F11" s="41"/>
      <c r="G11" s="42" t="str">
        <f t="shared" ref="G11:H11" si="18">iferror(if($C11&gt;10,(E11-$D11)/$D11,""))</f>
        <v/>
      </c>
      <c r="H11" s="42" t="str">
        <f t="shared" si="18"/>
        <v/>
      </c>
      <c r="I11" s="40"/>
      <c r="J11" s="40"/>
      <c r="K11" s="43"/>
      <c r="L11" s="43"/>
      <c r="M11" s="43"/>
      <c r="N11" s="42" t="str">
        <f t="shared" ref="N11:O11" si="19">iferror(if($J11&gt;10,(L11-$K11)/$K11,""))</f>
        <v/>
      </c>
      <c r="O11" s="42" t="str">
        <f t="shared" si="19"/>
        <v/>
      </c>
      <c r="P11" s="44" t="str">
        <f t="shared" si="5"/>
        <v/>
      </c>
    </row>
    <row r="12">
      <c r="A12" s="40"/>
      <c r="B12" s="40"/>
      <c r="C12" s="40"/>
      <c r="D12" s="41"/>
      <c r="E12" s="41"/>
      <c r="F12" s="41"/>
      <c r="G12" s="42" t="str">
        <f t="shared" ref="G12:H12" si="20">iferror(if($C12&gt;10,(E12-$D12)/$D12,""))</f>
        <v/>
      </c>
      <c r="H12" s="42" t="str">
        <f t="shared" si="20"/>
        <v/>
      </c>
      <c r="I12" s="40"/>
      <c r="J12" s="40"/>
      <c r="K12" s="43"/>
      <c r="L12" s="43"/>
      <c r="M12" s="43"/>
      <c r="N12" s="42" t="str">
        <f t="shared" ref="N12:O12" si="21">iferror(if($J12&gt;10,(L12-$K12)/$K12,""))</f>
        <v/>
      </c>
      <c r="O12" s="42" t="str">
        <f t="shared" si="21"/>
        <v/>
      </c>
      <c r="P12" s="44" t="str">
        <f t="shared" si="5"/>
        <v/>
      </c>
    </row>
    <row r="13">
      <c r="A13" s="40"/>
      <c r="B13" s="40"/>
      <c r="C13" s="40"/>
      <c r="D13" s="41"/>
      <c r="E13" s="41"/>
      <c r="F13" s="41"/>
      <c r="G13" s="42" t="str">
        <f t="shared" ref="G13:H13" si="22">iferror(if($C13&gt;10,(E13-$D13)/$D13,""))</f>
        <v/>
      </c>
      <c r="H13" s="42" t="str">
        <f t="shared" si="22"/>
        <v/>
      </c>
      <c r="I13" s="40"/>
      <c r="J13" s="40"/>
      <c r="K13" s="43"/>
      <c r="L13" s="43"/>
      <c r="M13" s="43"/>
      <c r="N13" s="42" t="str">
        <f t="shared" ref="N13:O13" si="23">iferror(if($J13&gt;10,(L13-$K13)/$K13,""))</f>
        <v/>
      </c>
      <c r="O13" s="42" t="str">
        <f t="shared" si="23"/>
        <v/>
      </c>
      <c r="P13" s="44" t="str">
        <f t="shared" si="5"/>
        <v/>
      </c>
    </row>
    <row r="14">
      <c r="A14" s="40"/>
      <c r="B14" s="40"/>
      <c r="C14" s="40"/>
      <c r="D14" s="41"/>
      <c r="E14" s="41"/>
      <c r="F14" s="41"/>
      <c r="G14" s="42" t="str">
        <f t="shared" ref="G14:H14" si="24">iferror(if($C14&gt;10,(E14-$D14)/$D14,""))</f>
        <v/>
      </c>
      <c r="H14" s="42" t="str">
        <f t="shared" si="24"/>
        <v/>
      </c>
      <c r="I14" s="40"/>
      <c r="J14" s="40"/>
      <c r="K14" s="43"/>
      <c r="L14" s="43"/>
      <c r="M14" s="43"/>
      <c r="N14" s="42" t="str">
        <f t="shared" ref="N14:O14" si="25">iferror(if($J14&gt;10,(L14-$K14)/$K14,""))</f>
        <v/>
      </c>
      <c r="O14" s="42" t="str">
        <f t="shared" si="25"/>
        <v/>
      </c>
      <c r="P14" s="44" t="str">
        <f t="shared" si="5"/>
        <v/>
      </c>
    </row>
    <row r="15">
      <c r="A15" s="40"/>
      <c r="B15" s="40"/>
      <c r="C15" s="40"/>
      <c r="D15" s="41"/>
      <c r="E15" s="41"/>
      <c r="F15" s="41"/>
      <c r="G15" s="42" t="str">
        <f t="shared" ref="G15:H15" si="26">iferror(if($C15&gt;10,(E15-$D15)/$D15,""))</f>
        <v/>
      </c>
      <c r="H15" s="42" t="str">
        <f t="shared" si="26"/>
        <v/>
      </c>
      <c r="I15" s="40"/>
      <c r="J15" s="40"/>
      <c r="K15" s="43"/>
      <c r="L15" s="43"/>
      <c r="M15" s="43"/>
      <c r="N15" s="42" t="str">
        <f t="shared" ref="N15:O15" si="27">iferror(if($J15&gt;10,(L15-$K15)/$K15,""))</f>
        <v/>
      </c>
      <c r="O15" s="42" t="str">
        <f t="shared" si="27"/>
        <v/>
      </c>
      <c r="P15" s="44" t="str">
        <f t="shared" si="5"/>
        <v/>
      </c>
    </row>
    <row r="16">
      <c r="A16" s="40"/>
      <c r="B16" s="40"/>
      <c r="C16" s="40"/>
      <c r="D16" s="41"/>
      <c r="E16" s="41"/>
      <c r="F16" s="41"/>
      <c r="G16" s="42" t="str">
        <f t="shared" ref="G16:H16" si="28">iferror(if($C16&gt;10,(E16-$D16)/$D16,""))</f>
        <v/>
      </c>
      <c r="H16" s="42" t="str">
        <f t="shared" si="28"/>
        <v/>
      </c>
      <c r="I16" s="40"/>
      <c r="J16" s="40"/>
      <c r="K16" s="43"/>
      <c r="L16" s="43"/>
      <c r="M16" s="43"/>
      <c r="N16" s="42" t="str">
        <f t="shared" ref="N16:O16" si="29">iferror(if($J16&gt;10,(L16-$K16)/$K16,""))</f>
        <v/>
      </c>
      <c r="O16" s="42" t="str">
        <f t="shared" si="29"/>
        <v/>
      </c>
      <c r="P16" s="44" t="str">
        <f t="shared" si="5"/>
        <v/>
      </c>
    </row>
    <row r="17">
      <c r="A17" s="40"/>
      <c r="B17" s="40"/>
      <c r="C17" s="40"/>
      <c r="D17" s="41"/>
      <c r="E17" s="41"/>
      <c r="F17" s="41"/>
      <c r="G17" s="42" t="str">
        <f t="shared" ref="G17:H17" si="30">iferror(if($C17&gt;10,(E17-$D17)/$D17,""))</f>
        <v/>
      </c>
      <c r="H17" s="42" t="str">
        <f t="shared" si="30"/>
        <v/>
      </c>
      <c r="I17" s="40"/>
      <c r="J17" s="40"/>
      <c r="K17" s="43"/>
      <c r="L17" s="43"/>
      <c r="M17" s="43"/>
      <c r="N17" s="42" t="str">
        <f t="shared" ref="N17:O17" si="31">iferror(if($J17&gt;10,(L17-$K17)/$K17,""))</f>
        <v/>
      </c>
      <c r="O17" s="42" t="str">
        <f t="shared" si="31"/>
        <v/>
      </c>
      <c r="P17" s="44" t="str">
        <f t="shared" si="5"/>
        <v/>
      </c>
    </row>
    <row r="18">
      <c r="A18" s="40"/>
      <c r="B18" s="40"/>
      <c r="C18" s="40"/>
      <c r="D18" s="41"/>
      <c r="E18" s="41"/>
      <c r="F18" s="41"/>
      <c r="G18" s="42" t="str">
        <f t="shared" ref="G18:H18" si="32">iferror(if($C18&gt;10,(E18-$D18)/$D18,""))</f>
        <v/>
      </c>
      <c r="H18" s="42" t="str">
        <f t="shared" si="32"/>
        <v/>
      </c>
      <c r="I18" s="40"/>
      <c r="J18" s="40"/>
      <c r="K18" s="43"/>
      <c r="L18" s="43"/>
      <c r="M18" s="43"/>
      <c r="N18" s="42" t="str">
        <f t="shared" ref="N18:O18" si="33">iferror(if($J18&gt;10,(L18-$K18)/$K18,""))</f>
        <v/>
      </c>
      <c r="O18" s="42" t="str">
        <f t="shared" si="33"/>
        <v/>
      </c>
      <c r="P18" s="44" t="str">
        <f t="shared" si="5"/>
        <v/>
      </c>
    </row>
    <row r="19">
      <c r="A19" s="40"/>
      <c r="B19" s="40"/>
      <c r="C19" s="40"/>
      <c r="D19" s="41"/>
      <c r="E19" s="41"/>
      <c r="F19" s="41"/>
      <c r="G19" s="42" t="str">
        <f t="shared" ref="G19:H19" si="34">iferror(if($C19&gt;10,(E19-$D19)/$D19,""))</f>
        <v/>
      </c>
      <c r="H19" s="42" t="str">
        <f t="shared" si="34"/>
        <v/>
      </c>
      <c r="I19" s="40"/>
      <c r="J19" s="40"/>
      <c r="K19" s="43"/>
      <c r="L19" s="43"/>
      <c r="M19" s="43"/>
      <c r="N19" s="42" t="str">
        <f t="shared" ref="N19:O19" si="35">iferror(if($J19&gt;10,(L19-$K19)/$K19,""))</f>
        <v/>
      </c>
      <c r="O19" s="42" t="str">
        <f t="shared" si="35"/>
        <v/>
      </c>
      <c r="P19" s="44" t="str">
        <f t="shared" si="5"/>
        <v/>
      </c>
    </row>
    <row r="20">
      <c r="A20" s="40"/>
      <c r="B20" s="40"/>
      <c r="C20" s="40"/>
      <c r="D20" s="41"/>
      <c r="E20" s="41"/>
      <c r="F20" s="41"/>
      <c r="G20" s="42" t="str">
        <f t="shared" ref="G20:H20" si="36">iferror(if($C20&gt;10,(E20-$D20)/$D20,""))</f>
        <v/>
      </c>
      <c r="H20" s="42" t="str">
        <f t="shared" si="36"/>
        <v/>
      </c>
      <c r="I20" s="40"/>
      <c r="J20" s="40"/>
      <c r="K20" s="43"/>
      <c r="L20" s="43"/>
      <c r="M20" s="43"/>
      <c r="N20" s="42" t="str">
        <f t="shared" ref="N20:O20" si="37">iferror(if($J20&gt;10,(L20-$K20)/$K20,""))</f>
        <v/>
      </c>
      <c r="O20" s="42" t="str">
        <f t="shared" si="37"/>
        <v/>
      </c>
      <c r="P20" s="44" t="str">
        <f t="shared" si="5"/>
        <v/>
      </c>
    </row>
    <row r="21">
      <c r="A21" s="40"/>
      <c r="B21" s="40"/>
      <c r="C21" s="40"/>
      <c r="D21" s="41"/>
      <c r="E21" s="41"/>
      <c r="F21" s="41"/>
      <c r="G21" s="42" t="str">
        <f t="shared" ref="G21:H21" si="38">iferror(if($C21&gt;10,(E21-$D21)/$D21,""))</f>
        <v/>
      </c>
      <c r="H21" s="42" t="str">
        <f t="shared" si="38"/>
        <v/>
      </c>
      <c r="I21" s="40"/>
      <c r="J21" s="40"/>
      <c r="K21" s="43"/>
      <c r="L21" s="43"/>
      <c r="M21" s="43"/>
      <c r="N21" s="42" t="str">
        <f t="shared" ref="N21:O21" si="39">iferror(if($J21&gt;10,(L21-$K21)/$K21,""))</f>
        <v/>
      </c>
      <c r="O21" s="42" t="str">
        <f t="shared" si="39"/>
        <v/>
      </c>
      <c r="P21" s="44" t="str">
        <f t="shared" si="5"/>
        <v/>
      </c>
    </row>
    <row r="22">
      <c r="A22" s="40"/>
      <c r="B22" s="40"/>
      <c r="C22" s="40"/>
      <c r="D22" s="41"/>
      <c r="E22" s="41"/>
      <c r="F22" s="41"/>
      <c r="G22" s="42" t="str">
        <f t="shared" ref="G22:H22" si="40">iferror(if($C22&gt;10,(E22-$D22)/$D22,""))</f>
        <v/>
      </c>
      <c r="H22" s="42" t="str">
        <f t="shared" si="40"/>
        <v/>
      </c>
      <c r="I22" s="40"/>
      <c r="J22" s="40"/>
      <c r="K22" s="43"/>
      <c r="L22" s="43"/>
      <c r="M22" s="43"/>
      <c r="N22" s="42" t="str">
        <f t="shared" ref="N22:O22" si="41">iferror(if($J22&gt;10,(L22-$K22)/$K22,""))</f>
        <v/>
      </c>
      <c r="O22" s="42" t="str">
        <f t="shared" si="41"/>
        <v/>
      </c>
      <c r="P22" s="44" t="str">
        <f t="shared" si="5"/>
        <v/>
      </c>
    </row>
    <row r="23">
      <c r="A23" s="40"/>
      <c r="B23" s="40"/>
      <c r="C23" s="40"/>
      <c r="D23" s="41"/>
      <c r="E23" s="41"/>
      <c r="F23" s="41"/>
      <c r="G23" s="42" t="str">
        <f t="shared" ref="G23:H23" si="42">iferror(if($C23&gt;10,(E23-$D23)/$D23,""))</f>
        <v/>
      </c>
      <c r="H23" s="42" t="str">
        <f t="shared" si="42"/>
        <v/>
      </c>
      <c r="I23" s="40"/>
      <c r="J23" s="40"/>
      <c r="K23" s="43"/>
      <c r="L23" s="43"/>
      <c r="M23" s="43"/>
      <c r="N23" s="42" t="str">
        <f t="shared" ref="N23:O23" si="43">iferror(if($J23&gt;10,(L23-$K23)/$K23,""))</f>
        <v/>
      </c>
      <c r="O23" s="42" t="str">
        <f t="shared" si="43"/>
        <v/>
      </c>
      <c r="P23" s="44" t="str">
        <f t="shared" si="5"/>
        <v/>
      </c>
    </row>
    <row r="24">
      <c r="A24" s="40"/>
      <c r="B24" s="40"/>
      <c r="C24" s="40"/>
      <c r="D24" s="41"/>
      <c r="E24" s="41"/>
      <c r="F24" s="41"/>
      <c r="G24" s="42" t="str">
        <f t="shared" ref="G24:H24" si="44">iferror(if($C24&gt;10,(E24-$D24)/$D24,""))</f>
        <v/>
      </c>
      <c r="H24" s="42" t="str">
        <f t="shared" si="44"/>
        <v/>
      </c>
      <c r="I24" s="40"/>
      <c r="J24" s="40"/>
      <c r="K24" s="43"/>
      <c r="L24" s="43"/>
      <c r="M24" s="43"/>
      <c r="N24" s="42" t="str">
        <f t="shared" ref="N24:O24" si="45">iferror(if($J24&gt;10,(L24-$K24)/$K24,""))</f>
        <v/>
      </c>
      <c r="O24" s="42" t="str">
        <f t="shared" si="45"/>
        <v/>
      </c>
      <c r="P24" s="44" t="str">
        <f t="shared" si="5"/>
        <v/>
      </c>
    </row>
    <row r="25">
      <c r="A25" s="40"/>
      <c r="B25" s="40"/>
      <c r="C25" s="40"/>
      <c r="D25" s="41"/>
      <c r="E25" s="41"/>
      <c r="F25" s="41"/>
      <c r="G25" s="42" t="str">
        <f t="shared" ref="G25:H25" si="46">iferror(if($C25&gt;10,(E25-$D25)/$D25,""))</f>
        <v/>
      </c>
      <c r="H25" s="42" t="str">
        <f t="shared" si="46"/>
        <v/>
      </c>
      <c r="I25" s="40"/>
      <c r="J25" s="40"/>
      <c r="K25" s="43"/>
      <c r="L25" s="43"/>
      <c r="M25" s="43"/>
      <c r="N25" s="42" t="str">
        <f t="shared" ref="N25:O25" si="47">iferror(if($J25&gt;10,(L25-$K25)/$K25,""))</f>
        <v/>
      </c>
      <c r="O25" s="42" t="str">
        <f t="shared" si="47"/>
        <v/>
      </c>
      <c r="P25" s="44" t="str">
        <f t="shared" si="5"/>
        <v/>
      </c>
    </row>
    <row r="26">
      <c r="A26" s="40"/>
      <c r="B26" s="40"/>
      <c r="C26" s="40"/>
      <c r="D26" s="41"/>
      <c r="E26" s="41"/>
      <c r="F26" s="41"/>
      <c r="G26" s="42" t="str">
        <f t="shared" ref="G26:H26" si="48">iferror(if($C26&gt;10,(E26-$D26)/$D26,""))</f>
        <v/>
      </c>
      <c r="H26" s="42" t="str">
        <f t="shared" si="48"/>
        <v/>
      </c>
      <c r="I26" s="40"/>
      <c r="J26" s="40"/>
      <c r="K26" s="43"/>
      <c r="L26" s="43"/>
      <c r="M26" s="43"/>
      <c r="N26" s="42" t="str">
        <f t="shared" ref="N26:O26" si="49">iferror(if($J26&gt;10,(L26-$K26)/$K26,""))</f>
        <v/>
      </c>
      <c r="O26" s="42" t="str">
        <f t="shared" si="49"/>
        <v/>
      </c>
      <c r="P26" s="44" t="str">
        <f t="shared" si="5"/>
        <v/>
      </c>
    </row>
    <row r="27">
      <c r="A27" s="40"/>
      <c r="B27" s="40"/>
      <c r="C27" s="40"/>
      <c r="D27" s="41"/>
      <c r="E27" s="41"/>
      <c r="F27" s="41"/>
      <c r="G27" s="42" t="str">
        <f t="shared" ref="G27:H27" si="50">iferror(if($C27&gt;10,(E27-$D27)/$D27,""))</f>
        <v/>
      </c>
      <c r="H27" s="42" t="str">
        <f t="shared" si="50"/>
        <v/>
      </c>
      <c r="I27" s="40"/>
      <c r="J27" s="40"/>
      <c r="K27" s="43"/>
      <c r="L27" s="43"/>
      <c r="M27" s="43"/>
      <c r="N27" s="42" t="str">
        <f t="shared" ref="N27:O27" si="51">iferror(if($J27&gt;10,(L27-$K27)/$K27,""))</f>
        <v/>
      </c>
      <c r="O27" s="42" t="str">
        <f t="shared" si="51"/>
        <v/>
      </c>
      <c r="P27" s="44" t="str">
        <f t="shared" si="5"/>
        <v/>
      </c>
    </row>
    <row r="28">
      <c r="A28" s="40"/>
      <c r="B28" s="40"/>
      <c r="C28" s="40"/>
      <c r="D28" s="41"/>
      <c r="E28" s="41"/>
      <c r="F28" s="41"/>
      <c r="G28" s="42" t="str">
        <f t="shared" ref="G28:H28" si="52">iferror(if($C28&gt;10,(E28-$D28)/$D28,""))</f>
        <v/>
      </c>
      <c r="H28" s="42" t="str">
        <f t="shared" si="52"/>
        <v/>
      </c>
      <c r="I28" s="40"/>
      <c r="J28" s="40"/>
      <c r="K28" s="43"/>
      <c r="L28" s="43"/>
      <c r="M28" s="43"/>
      <c r="N28" s="42" t="str">
        <f t="shared" ref="N28:O28" si="53">iferror(if($J28&gt;10,(L28-$K28)/$K28,""))</f>
        <v/>
      </c>
      <c r="O28" s="42" t="str">
        <f t="shared" si="53"/>
        <v/>
      </c>
      <c r="P28" s="44" t="str">
        <f t="shared" si="5"/>
        <v/>
      </c>
    </row>
    <row r="29">
      <c r="A29" s="40"/>
      <c r="B29" s="40"/>
      <c r="C29" s="40"/>
      <c r="D29" s="41"/>
      <c r="E29" s="41"/>
      <c r="F29" s="41"/>
      <c r="G29" s="42" t="str">
        <f t="shared" ref="G29:H29" si="54">iferror(if($C29&gt;10,(E29-$D29)/$D29,""))</f>
        <v/>
      </c>
      <c r="H29" s="42" t="str">
        <f t="shared" si="54"/>
        <v/>
      </c>
      <c r="I29" s="40"/>
      <c r="J29" s="40"/>
      <c r="K29" s="43"/>
      <c r="L29" s="43"/>
      <c r="M29" s="43"/>
      <c r="N29" s="42" t="str">
        <f t="shared" ref="N29:O29" si="55">iferror(if($J29&gt;10,(L29-$K29)/$K29,""))</f>
        <v/>
      </c>
      <c r="O29" s="42" t="str">
        <f t="shared" si="55"/>
        <v/>
      </c>
      <c r="P29" s="44" t="str">
        <f t="shared" si="5"/>
        <v/>
      </c>
    </row>
    <row r="30">
      <c r="A30" s="40"/>
      <c r="B30" s="40"/>
      <c r="C30" s="40"/>
      <c r="D30" s="41"/>
      <c r="E30" s="41"/>
      <c r="F30" s="41"/>
      <c r="G30" s="42" t="str">
        <f t="shared" ref="G30:H30" si="56">iferror(if($C30&gt;10,(E30-$D30)/$D30,""))</f>
        <v/>
      </c>
      <c r="H30" s="42" t="str">
        <f t="shared" si="56"/>
        <v/>
      </c>
      <c r="I30" s="40"/>
      <c r="J30" s="40"/>
      <c r="K30" s="43"/>
      <c r="L30" s="43"/>
      <c r="M30" s="43"/>
      <c r="N30" s="42" t="str">
        <f t="shared" ref="N30:O30" si="57">iferror(if($J30&gt;10,(L30-$K30)/$K30,""))</f>
        <v/>
      </c>
      <c r="O30" s="42" t="str">
        <f t="shared" si="57"/>
        <v/>
      </c>
      <c r="P30" s="44" t="str">
        <f t="shared" si="5"/>
        <v/>
      </c>
    </row>
    <row r="31">
      <c r="A31" s="40"/>
      <c r="B31" s="40"/>
      <c r="C31" s="40"/>
      <c r="D31" s="41"/>
      <c r="E31" s="41"/>
      <c r="F31" s="41"/>
      <c r="G31" s="42" t="str">
        <f t="shared" ref="G31:H31" si="58">iferror(if($C31&gt;10,(E31-$D31)/$D31,""))</f>
        <v/>
      </c>
      <c r="H31" s="42" t="str">
        <f t="shared" si="58"/>
        <v/>
      </c>
      <c r="I31" s="40"/>
      <c r="J31" s="40"/>
      <c r="K31" s="43"/>
      <c r="L31" s="43"/>
      <c r="M31" s="43"/>
      <c r="N31" s="42" t="str">
        <f t="shared" ref="N31:O31" si="59">iferror(if($J31&gt;10,(L31-$K31)/$K31,""))</f>
        <v/>
      </c>
      <c r="O31" s="42" t="str">
        <f t="shared" si="59"/>
        <v/>
      </c>
      <c r="P31" s="44" t="str">
        <f t="shared" si="5"/>
        <v/>
      </c>
    </row>
    <row r="32">
      <c r="A32" s="40"/>
      <c r="B32" s="40"/>
      <c r="C32" s="40"/>
      <c r="D32" s="41"/>
      <c r="E32" s="41"/>
      <c r="F32" s="41"/>
      <c r="G32" s="42" t="str">
        <f t="shared" ref="G32:H32" si="60">iferror(if($C32&gt;10,(E32-$D32)/$D32,""))</f>
        <v/>
      </c>
      <c r="H32" s="42" t="str">
        <f t="shared" si="60"/>
        <v/>
      </c>
      <c r="I32" s="40"/>
      <c r="J32" s="40"/>
      <c r="K32" s="43"/>
      <c r="L32" s="43"/>
      <c r="M32" s="43"/>
      <c r="N32" s="42" t="str">
        <f t="shared" ref="N32:O32" si="61">iferror(if($J32&gt;10,(L32-$K32)/$K32,""))</f>
        <v/>
      </c>
      <c r="O32" s="42" t="str">
        <f t="shared" si="61"/>
        <v/>
      </c>
      <c r="P32" s="44" t="str">
        <f t="shared" si="5"/>
        <v/>
      </c>
    </row>
    <row r="33">
      <c r="A33" s="40"/>
      <c r="B33" s="40"/>
      <c r="C33" s="40"/>
      <c r="D33" s="41"/>
      <c r="E33" s="41"/>
      <c r="F33" s="41"/>
      <c r="G33" s="42" t="str">
        <f t="shared" ref="G33:H33" si="62">iferror(if($C33&gt;10,(E33-$D33)/$D33,""))</f>
        <v/>
      </c>
      <c r="H33" s="42" t="str">
        <f t="shared" si="62"/>
        <v/>
      </c>
      <c r="I33" s="40"/>
      <c r="J33" s="40"/>
      <c r="K33" s="43"/>
      <c r="L33" s="43"/>
      <c r="M33" s="43"/>
      <c r="N33" s="42" t="str">
        <f t="shared" ref="N33:O33" si="63">iferror(if($J33&gt;10,(L33-$K33)/$K33,""))</f>
        <v/>
      </c>
      <c r="O33" s="42" t="str">
        <f t="shared" si="63"/>
        <v/>
      </c>
      <c r="P33" s="44" t="str">
        <f t="shared" si="5"/>
        <v/>
      </c>
    </row>
    <row r="34">
      <c r="A34" s="40"/>
      <c r="B34" s="40"/>
      <c r="C34" s="40"/>
      <c r="D34" s="41"/>
      <c r="E34" s="41"/>
      <c r="F34" s="41"/>
      <c r="G34" s="42" t="str">
        <f t="shared" ref="G34:H34" si="64">iferror(if($C34&gt;10,(E34-$D34)/$D34,""))</f>
        <v/>
      </c>
      <c r="H34" s="42" t="str">
        <f t="shared" si="64"/>
        <v/>
      </c>
      <c r="I34" s="40"/>
      <c r="J34" s="40"/>
      <c r="K34" s="43"/>
      <c r="L34" s="43"/>
      <c r="M34" s="43"/>
      <c r="N34" s="42" t="str">
        <f t="shared" ref="N34:O34" si="65">iferror(if($J34&gt;10,(L34-$K34)/$K34,""))</f>
        <v/>
      </c>
      <c r="O34" s="42" t="str">
        <f t="shared" si="65"/>
        <v/>
      </c>
      <c r="P34" s="44" t="str">
        <f t="shared" si="5"/>
        <v/>
      </c>
    </row>
    <row r="35">
      <c r="A35" s="40"/>
      <c r="B35" s="40"/>
      <c r="C35" s="40"/>
      <c r="D35" s="41"/>
      <c r="E35" s="41"/>
      <c r="F35" s="41"/>
      <c r="G35" s="42" t="str">
        <f t="shared" ref="G35:H35" si="66">iferror(if($C35&gt;10,(E35-$D35)/$D35,""))</f>
        <v/>
      </c>
      <c r="H35" s="42" t="str">
        <f t="shared" si="66"/>
        <v/>
      </c>
      <c r="I35" s="40"/>
      <c r="J35" s="40"/>
      <c r="K35" s="43"/>
      <c r="L35" s="43"/>
      <c r="M35" s="43"/>
      <c r="N35" s="42" t="str">
        <f t="shared" ref="N35:O35" si="67">iferror(if($J35&gt;10,(L35-$K35)/$K35,""))</f>
        <v/>
      </c>
      <c r="O35" s="42" t="str">
        <f t="shared" si="67"/>
        <v/>
      </c>
      <c r="P35" s="44" t="str">
        <f t="shared" si="5"/>
        <v/>
      </c>
    </row>
    <row r="36">
      <c r="A36" s="40"/>
      <c r="B36" s="40"/>
      <c r="C36" s="40"/>
      <c r="D36" s="41"/>
      <c r="E36" s="41"/>
      <c r="F36" s="41"/>
      <c r="G36" s="42" t="str">
        <f t="shared" ref="G36:H36" si="68">iferror(if($C36&gt;10,(E36-$D36)/$D36,""))</f>
        <v/>
      </c>
      <c r="H36" s="42" t="str">
        <f t="shared" si="68"/>
        <v/>
      </c>
      <c r="I36" s="40"/>
      <c r="J36" s="40"/>
      <c r="K36" s="43"/>
      <c r="L36" s="43"/>
      <c r="M36" s="43"/>
      <c r="N36" s="42" t="str">
        <f t="shared" ref="N36:O36" si="69">iferror(if($J36&gt;10,(L36-$K36)/$K36,""))</f>
        <v/>
      </c>
      <c r="O36" s="42" t="str">
        <f t="shared" si="69"/>
        <v/>
      </c>
      <c r="P36" s="44" t="str">
        <f t="shared" si="5"/>
        <v/>
      </c>
    </row>
    <row r="37">
      <c r="A37" s="40"/>
      <c r="B37" s="40"/>
      <c r="C37" s="40"/>
      <c r="D37" s="41"/>
      <c r="E37" s="41"/>
      <c r="F37" s="41"/>
      <c r="G37" s="42" t="str">
        <f t="shared" ref="G37:H37" si="70">iferror(if($C37&gt;10,(E37-$D37)/$D37,""))</f>
        <v/>
      </c>
      <c r="H37" s="42" t="str">
        <f t="shared" si="70"/>
        <v/>
      </c>
      <c r="I37" s="40"/>
      <c r="J37" s="40"/>
      <c r="K37" s="43"/>
      <c r="L37" s="43"/>
      <c r="M37" s="43"/>
      <c r="N37" s="42" t="str">
        <f t="shared" ref="N37:O37" si="71">iferror(if($J37&gt;10,(L37-$K37)/$K37,""))</f>
        <v/>
      </c>
      <c r="O37" s="42" t="str">
        <f t="shared" si="71"/>
        <v/>
      </c>
      <c r="P37" s="44" t="str">
        <f t="shared" si="5"/>
        <v/>
      </c>
    </row>
    <row r="38">
      <c r="A38" s="40"/>
      <c r="B38" s="40"/>
      <c r="C38" s="40"/>
      <c r="D38" s="41"/>
      <c r="E38" s="41"/>
      <c r="F38" s="41"/>
      <c r="G38" s="42" t="str">
        <f t="shared" ref="G38:H38" si="72">iferror(if($C38&gt;10,(E38-$D38)/$D38,""))</f>
        <v/>
      </c>
      <c r="H38" s="42" t="str">
        <f t="shared" si="72"/>
        <v/>
      </c>
      <c r="I38" s="40"/>
      <c r="J38" s="40"/>
      <c r="K38" s="43"/>
      <c r="L38" s="43"/>
      <c r="M38" s="43"/>
      <c r="N38" s="42" t="str">
        <f t="shared" ref="N38:O38" si="73">iferror(if($J38&gt;10,(L38-$K38)/$K38,""))</f>
        <v/>
      </c>
      <c r="O38" s="42" t="str">
        <f t="shared" si="73"/>
        <v/>
      </c>
      <c r="P38" s="44" t="str">
        <f t="shared" si="5"/>
        <v/>
      </c>
    </row>
    <row r="39">
      <c r="A39" s="40"/>
      <c r="B39" s="40"/>
      <c r="C39" s="40"/>
      <c r="D39" s="41"/>
      <c r="E39" s="41"/>
      <c r="F39" s="41"/>
      <c r="G39" s="42" t="str">
        <f t="shared" ref="G39:H39" si="74">iferror(if($C39&gt;10,(E39-$D39)/$D39,""))</f>
        <v/>
      </c>
      <c r="H39" s="42" t="str">
        <f t="shared" si="74"/>
        <v/>
      </c>
      <c r="I39" s="40"/>
      <c r="J39" s="40"/>
      <c r="K39" s="43"/>
      <c r="L39" s="43"/>
      <c r="M39" s="43"/>
      <c r="N39" s="42" t="str">
        <f t="shared" ref="N39:O39" si="75">iferror(if($J39&gt;10,(L39-$K39)/$K39,""))</f>
        <v/>
      </c>
      <c r="O39" s="42" t="str">
        <f t="shared" si="75"/>
        <v/>
      </c>
      <c r="P39" s="44" t="str">
        <f t="shared" si="5"/>
        <v/>
      </c>
    </row>
    <row r="40">
      <c r="A40" s="40"/>
      <c r="B40" s="40"/>
      <c r="C40" s="40"/>
      <c r="D40" s="41"/>
      <c r="E40" s="41"/>
      <c r="F40" s="41"/>
      <c r="G40" s="42" t="str">
        <f t="shared" ref="G40:H40" si="76">iferror(if($C40&gt;10,(E40-$D40)/$D40,""))</f>
        <v/>
      </c>
      <c r="H40" s="42" t="str">
        <f t="shared" si="76"/>
        <v/>
      </c>
      <c r="I40" s="40"/>
      <c r="J40" s="40"/>
      <c r="K40" s="43"/>
      <c r="L40" s="43"/>
      <c r="M40" s="43"/>
      <c r="N40" s="42" t="str">
        <f t="shared" ref="N40:O40" si="77">iferror(if($J40&gt;10,(L40-$K40)/$K40,""))</f>
        <v/>
      </c>
      <c r="O40" s="42" t="str">
        <f t="shared" si="77"/>
        <v/>
      </c>
      <c r="P40" s="44" t="str">
        <f t="shared" si="5"/>
        <v/>
      </c>
    </row>
    <row r="41">
      <c r="A41" s="40"/>
      <c r="B41" s="40"/>
      <c r="C41" s="40"/>
      <c r="D41" s="41"/>
      <c r="E41" s="41"/>
      <c r="F41" s="41"/>
      <c r="G41" s="42" t="str">
        <f t="shared" ref="G41:H41" si="78">iferror(if($C41&gt;10,(E41-$D41)/$D41,""))</f>
        <v/>
      </c>
      <c r="H41" s="42" t="str">
        <f t="shared" si="78"/>
        <v/>
      </c>
      <c r="I41" s="40"/>
      <c r="J41" s="40"/>
      <c r="K41" s="43"/>
      <c r="L41" s="43"/>
      <c r="M41" s="43"/>
      <c r="N41" s="42" t="str">
        <f t="shared" ref="N41:O41" si="79">iferror(if($J41&gt;10,(L41-$K41)/$K41,""))</f>
        <v/>
      </c>
      <c r="O41" s="42" t="str">
        <f t="shared" si="79"/>
        <v/>
      </c>
      <c r="P41" s="44" t="str">
        <f t="shared" si="5"/>
        <v/>
      </c>
    </row>
    <row r="42">
      <c r="A42" s="40"/>
      <c r="B42" s="40"/>
      <c r="C42" s="40"/>
      <c r="D42" s="41"/>
      <c r="E42" s="41"/>
      <c r="F42" s="41"/>
      <c r="G42" s="42" t="str">
        <f t="shared" ref="G42:H42" si="80">iferror(if($C42&gt;10,(E42-$D42)/$D42,""))</f>
        <v/>
      </c>
      <c r="H42" s="42" t="str">
        <f t="shared" si="80"/>
        <v/>
      </c>
      <c r="I42" s="40"/>
      <c r="J42" s="40"/>
      <c r="K42" s="43"/>
      <c r="L42" s="43"/>
      <c r="M42" s="43"/>
      <c r="N42" s="42" t="str">
        <f t="shared" ref="N42:O42" si="81">iferror(if($J42&gt;10,(L42-$K42)/$K42,""))</f>
        <v/>
      </c>
      <c r="O42" s="42" t="str">
        <f t="shared" si="81"/>
        <v/>
      </c>
      <c r="P42" s="44" t="str">
        <f t="shared" si="5"/>
        <v/>
      </c>
    </row>
    <row r="43">
      <c r="A43" s="40"/>
      <c r="B43" s="40"/>
      <c r="C43" s="40"/>
      <c r="D43" s="41"/>
      <c r="E43" s="41"/>
      <c r="F43" s="41"/>
      <c r="G43" s="42" t="str">
        <f t="shared" ref="G43:H43" si="82">iferror(if($C43&gt;10,(E43-$D43)/$D43,""))</f>
        <v/>
      </c>
      <c r="H43" s="42" t="str">
        <f t="shared" si="82"/>
        <v/>
      </c>
      <c r="I43" s="40"/>
      <c r="J43" s="40"/>
      <c r="K43" s="43"/>
      <c r="L43" s="43"/>
      <c r="M43" s="43"/>
      <c r="N43" s="42" t="str">
        <f t="shared" ref="N43:O43" si="83">iferror(if($J43&gt;10,(L43-$K43)/$K43,""))</f>
        <v/>
      </c>
      <c r="O43" s="42" t="str">
        <f t="shared" si="83"/>
        <v/>
      </c>
      <c r="P43" s="44" t="str">
        <f t="shared" si="5"/>
        <v/>
      </c>
    </row>
    <row r="44">
      <c r="A44" s="40"/>
      <c r="B44" s="40"/>
      <c r="C44" s="40"/>
      <c r="D44" s="41"/>
      <c r="E44" s="41"/>
      <c r="F44" s="41"/>
      <c r="G44" s="42" t="str">
        <f t="shared" ref="G44:H44" si="84">iferror(if($C44&gt;10,(E44-$D44)/$D44,""))</f>
        <v/>
      </c>
      <c r="H44" s="42" t="str">
        <f t="shared" si="84"/>
        <v/>
      </c>
      <c r="I44" s="40"/>
      <c r="J44" s="40"/>
      <c r="K44" s="43"/>
      <c r="L44" s="43"/>
      <c r="M44" s="43"/>
      <c r="N44" s="42" t="str">
        <f t="shared" ref="N44:O44" si="85">iferror(if($J44&gt;10,(L44-$K44)/$K44,""))</f>
        <v/>
      </c>
      <c r="O44" s="42" t="str">
        <f t="shared" si="85"/>
        <v/>
      </c>
      <c r="P44" s="44" t="str">
        <f t="shared" si="5"/>
        <v/>
      </c>
    </row>
    <row r="45">
      <c r="A45" s="40"/>
      <c r="B45" s="40"/>
      <c r="C45" s="40"/>
      <c r="D45" s="41"/>
      <c r="E45" s="41"/>
      <c r="F45" s="41"/>
      <c r="G45" s="42" t="str">
        <f t="shared" ref="G45:H45" si="86">iferror(if($C45&gt;10,(E45-$D45)/$D45,""))</f>
        <v/>
      </c>
      <c r="H45" s="42" t="str">
        <f t="shared" si="86"/>
        <v/>
      </c>
      <c r="I45" s="40"/>
      <c r="J45" s="40"/>
      <c r="K45" s="43"/>
      <c r="L45" s="43"/>
      <c r="M45" s="43"/>
      <c r="N45" s="42" t="str">
        <f t="shared" ref="N45:O45" si="87">iferror(if($J45&gt;10,(L45-$K45)/$K45,""))</f>
        <v/>
      </c>
      <c r="O45" s="42" t="str">
        <f t="shared" si="87"/>
        <v/>
      </c>
      <c r="P45" s="44" t="str">
        <f t="shared" si="5"/>
        <v/>
      </c>
    </row>
    <row r="46">
      <c r="A46" s="40"/>
      <c r="B46" s="40"/>
      <c r="C46" s="40"/>
      <c r="D46" s="41"/>
      <c r="E46" s="41"/>
      <c r="F46" s="41"/>
      <c r="G46" s="42" t="str">
        <f t="shared" ref="G46:H46" si="88">iferror(if($C46&gt;10,(E46-$D46)/$D46,""))</f>
        <v/>
      </c>
      <c r="H46" s="42" t="str">
        <f t="shared" si="88"/>
        <v/>
      </c>
      <c r="I46" s="40"/>
      <c r="J46" s="40"/>
      <c r="K46" s="43"/>
      <c r="L46" s="43"/>
      <c r="M46" s="43"/>
      <c r="N46" s="42" t="str">
        <f t="shared" ref="N46:O46" si="89">iferror(if($J46&gt;10,(L46-$K46)/$K46,""))</f>
        <v/>
      </c>
      <c r="O46" s="42" t="str">
        <f t="shared" si="89"/>
        <v/>
      </c>
      <c r="P46" s="44" t="str">
        <f t="shared" si="5"/>
        <v/>
      </c>
    </row>
    <row r="47">
      <c r="A47" s="40"/>
      <c r="B47" s="40"/>
      <c r="C47" s="40"/>
      <c r="D47" s="41"/>
      <c r="E47" s="41"/>
      <c r="F47" s="41"/>
      <c r="G47" s="42" t="str">
        <f t="shared" ref="G47:H47" si="90">iferror(if($C47&gt;10,(E47-$D47)/$D47,""))</f>
        <v/>
      </c>
      <c r="H47" s="42" t="str">
        <f t="shared" si="90"/>
        <v/>
      </c>
      <c r="I47" s="40"/>
      <c r="J47" s="40"/>
      <c r="K47" s="43"/>
      <c r="L47" s="43"/>
      <c r="M47" s="43"/>
      <c r="N47" s="42" t="str">
        <f t="shared" ref="N47:O47" si="91">iferror(if($J47&gt;10,(L47-$K47)/$K47,""))</f>
        <v/>
      </c>
      <c r="O47" s="42" t="str">
        <f t="shared" si="91"/>
        <v/>
      </c>
      <c r="P47" s="44" t="str">
        <f t="shared" si="5"/>
        <v/>
      </c>
    </row>
    <row r="48">
      <c r="A48" s="40"/>
      <c r="B48" s="40"/>
      <c r="C48" s="40"/>
      <c r="D48" s="41"/>
      <c r="E48" s="41"/>
      <c r="F48" s="41"/>
      <c r="G48" s="42" t="str">
        <f t="shared" ref="G48:H48" si="92">iferror(if($C48&gt;10,(E48-$D48)/$D48,""))</f>
        <v/>
      </c>
      <c r="H48" s="42" t="str">
        <f t="shared" si="92"/>
        <v/>
      </c>
      <c r="I48" s="40"/>
      <c r="J48" s="40"/>
      <c r="K48" s="43"/>
      <c r="L48" s="43"/>
      <c r="M48" s="43"/>
      <c r="N48" s="42" t="str">
        <f t="shared" ref="N48:O48" si="93">iferror(if($J48&gt;10,(L48-$K48)/$K48,""))</f>
        <v/>
      </c>
      <c r="O48" s="42" t="str">
        <f t="shared" si="93"/>
        <v/>
      </c>
      <c r="P48" s="44" t="str">
        <f t="shared" si="5"/>
        <v/>
      </c>
    </row>
    <row r="49">
      <c r="A49" s="40"/>
      <c r="B49" s="40"/>
      <c r="C49" s="40"/>
      <c r="D49" s="41"/>
      <c r="E49" s="41"/>
      <c r="F49" s="41"/>
      <c r="G49" s="42" t="str">
        <f t="shared" ref="G49:H49" si="94">iferror(if($C49&gt;10,(E49-$D49)/$D49,""))</f>
        <v/>
      </c>
      <c r="H49" s="42" t="str">
        <f t="shared" si="94"/>
        <v/>
      </c>
      <c r="I49" s="40"/>
      <c r="J49" s="40"/>
      <c r="K49" s="43"/>
      <c r="L49" s="43"/>
      <c r="M49" s="43"/>
      <c r="N49" s="42" t="str">
        <f t="shared" ref="N49:O49" si="95">iferror(if($J49&gt;10,(L49-$K49)/$K49,""))</f>
        <v/>
      </c>
      <c r="O49" s="42" t="str">
        <f t="shared" si="95"/>
        <v/>
      </c>
      <c r="P49" s="44" t="str">
        <f t="shared" si="5"/>
        <v/>
      </c>
    </row>
    <row r="50">
      <c r="A50" s="40"/>
      <c r="B50" s="40"/>
      <c r="C50" s="40"/>
      <c r="D50" s="41"/>
      <c r="E50" s="41"/>
      <c r="F50" s="41"/>
      <c r="G50" s="42" t="str">
        <f t="shared" ref="G50:H50" si="96">iferror(if($C50&gt;10,(E50-$D50)/$D50,""))</f>
        <v/>
      </c>
      <c r="H50" s="42" t="str">
        <f t="shared" si="96"/>
        <v/>
      </c>
      <c r="I50" s="40"/>
      <c r="J50" s="40"/>
      <c r="K50" s="43"/>
      <c r="L50" s="43"/>
      <c r="M50" s="43"/>
      <c r="N50" s="42" t="str">
        <f t="shared" ref="N50:O50" si="97">iferror(if($J50&gt;10,(L50-$K50)/$K50,""))</f>
        <v/>
      </c>
      <c r="O50" s="42" t="str">
        <f t="shared" si="97"/>
        <v/>
      </c>
      <c r="P50" s="44" t="str">
        <f t="shared" si="5"/>
        <v/>
      </c>
    </row>
    <row r="51">
      <c r="A51" s="40"/>
      <c r="B51" s="40"/>
      <c r="C51" s="40"/>
      <c r="D51" s="41"/>
      <c r="E51" s="41"/>
      <c r="F51" s="41"/>
      <c r="G51" s="42" t="str">
        <f t="shared" ref="G51:H51" si="98">iferror(if($C51&gt;10,(E51-$D51)/$D51,""))</f>
        <v/>
      </c>
      <c r="H51" s="42" t="str">
        <f t="shared" si="98"/>
        <v/>
      </c>
      <c r="I51" s="40"/>
      <c r="J51" s="40"/>
      <c r="K51" s="43"/>
      <c r="L51" s="43"/>
      <c r="M51" s="43"/>
      <c r="N51" s="42" t="str">
        <f t="shared" ref="N51:O51" si="99">iferror(if($J51&gt;10,(L51-$K51)/$K51,""))</f>
        <v/>
      </c>
      <c r="O51" s="42" t="str">
        <f t="shared" si="99"/>
        <v/>
      </c>
      <c r="P51" s="44" t="str">
        <f t="shared" si="5"/>
        <v/>
      </c>
    </row>
    <row r="52">
      <c r="A52" s="40"/>
      <c r="B52" s="40"/>
      <c r="C52" s="40"/>
      <c r="D52" s="41"/>
      <c r="E52" s="41"/>
      <c r="F52" s="41"/>
      <c r="G52" s="42" t="str">
        <f t="shared" ref="G52:H52" si="100">iferror(if($C52&gt;10,(E52-$D52)/$D52,""))</f>
        <v/>
      </c>
      <c r="H52" s="42" t="str">
        <f t="shared" si="100"/>
        <v/>
      </c>
      <c r="I52" s="40"/>
      <c r="J52" s="40"/>
      <c r="K52" s="43"/>
      <c r="L52" s="43"/>
      <c r="M52" s="43"/>
      <c r="N52" s="42" t="str">
        <f t="shared" ref="N52:O52" si="101">iferror(if($J52&gt;10,(L52-$K52)/$K52,""))</f>
        <v/>
      </c>
      <c r="O52" s="42" t="str">
        <f t="shared" si="101"/>
        <v/>
      </c>
      <c r="P52" s="44" t="str">
        <f t="shared" si="5"/>
        <v/>
      </c>
    </row>
    <row r="53">
      <c r="A53" s="40"/>
      <c r="B53" s="40"/>
      <c r="C53" s="40"/>
      <c r="D53" s="41"/>
      <c r="E53" s="41"/>
      <c r="F53" s="41"/>
      <c r="G53" s="42" t="str">
        <f t="shared" ref="G53:H53" si="102">iferror(if($C53&gt;10,(E53-$D53)/$D53,""))</f>
        <v/>
      </c>
      <c r="H53" s="42" t="str">
        <f t="shared" si="102"/>
        <v/>
      </c>
      <c r="I53" s="40"/>
      <c r="J53" s="40"/>
      <c r="K53" s="43"/>
      <c r="L53" s="43"/>
      <c r="M53" s="43"/>
      <c r="N53" s="42" t="str">
        <f t="shared" ref="N53:O53" si="103">iferror(if($J53&gt;10,(L53-$K53)/$K53,""))</f>
        <v/>
      </c>
      <c r="O53" s="42" t="str">
        <f t="shared" si="103"/>
        <v/>
      </c>
      <c r="P53" s="44" t="str">
        <f t="shared" si="5"/>
        <v/>
      </c>
    </row>
    <row r="54">
      <c r="A54" s="40"/>
      <c r="B54" s="40"/>
      <c r="C54" s="40"/>
      <c r="D54" s="41"/>
      <c r="E54" s="41"/>
      <c r="F54" s="41"/>
      <c r="G54" s="42" t="str">
        <f t="shared" ref="G54:H54" si="104">iferror(if($C54&gt;10,(E54-$D54)/$D54,""))</f>
        <v/>
      </c>
      <c r="H54" s="42" t="str">
        <f t="shared" si="104"/>
        <v/>
      </c>
      <c r="I54" s="40"/>
      <c r="J54" s="40"/>
      <c r="K54" s="43"/>
      <c r="L54" s="43"/>
      <c r="M54" s="43"/>
      <c r="N54" s="42" t="str">
        <f t="shared" ref="N54:O54" si="105">iferror(if($J54&gt;10,(L54-$K54)/$K54,""))</f>
        <v/>
      </c>
      <c r="O54" s="42" t="str">
        <f t="shared" si="105"/>
        <v/>
      </c>
      <c r="P54" s="44" t="str">
        <f t="shared" si="5"/>
        <v/>
      </c>
    </row>
    <row r="55">
      <c r="A55" s="40"/>
      <c r="B55" s="40"/>
      <c r="C55" s="40"/>
      <c r="D55" s="41"/>
      <c r="E55" s="41"/>
      <c r="F55" s="41"/>
      <c r="G55" s="42" t="str">
        <f t="shared" ref="G55:H55" si="106">iferror(if($C55&gt;10,(E55-$D55)/$D55,""))</f>
        <v/>
      </c>
      <c r="H55" s="42" t="str">
        <f t="shared" si="106"/>
        <v/>
      </c>
      <c r="I55" s="40"/>
      <c r="J55" s="40"/>
      <c r="K55" s="43"/>
      <c r="L55" s="43"/>
      <c r="M55" s="43"/>
      <c r="N55" s="42" t="str">
        <f t="shared" ref="N55:O55" si="107">iferror(if($J55&gt;10,(L55-$K55)/$K55,""))</f>
        <v/>
      </c>
      <c r="O55" s="42" t="str">
        <f t="shared" si="107"/>
        <v/>
      </c>
      <c r="P55" s="44" t="str">
        <f t="shared" si="5"/>
        <v/>
      </c>
    </row>
    <row r="56">
      <c r="A56" s="40"/>
      <c r="B56" s="40"/>
      <c r="C56" s="40"/>
      <c r="D56" s="41"/>
      <c r="E56" s="41"/>
      <c r="F56" s="41"/>
      <c r="G56" s="42" t="str">
        <f t="shared" ref="G56:H56" si="108">iferror(if($C56&gt;10,(E56-$D56)/$D56,""))</f>
        <v/>
      </c>
      <c r="H56" s="42" t="str">
        <f t="shared" si="108"/>
        <v/>
      </c>
      <c r="I56" s="40"/>
      <c r="J56" s="40"/>
      <c r="K56" s="43"/>
      <c r="L56" s="43"/>
      <c r="M56" s="43"/>
      <c r="N56" s="42" t="str">
        <f t="shared" ref="N56:O56" si="109">iferror(if($J56&gt;10,(L56-$K56)/$K56,""))</f>
        <v/>
      </c>
      <c r="O56" s="42" t="str">
        <f t="shared" si="109"/>
        <v/>
      </c>
      <c r="P56" s="44" t="str">
        <f t="shared" si="5"/>
        <v/>
      </c>
    </row>
    <row r="57">
      <c r="A57" s="40"/>
      <c r="B57" s="40"/>
      <c r="C57" s="40"/>
      <c r="D57" s="41"/>
      <c r="E57" s="41"/>
      <c r="F57" s="41"/>
      <c r="G57" s="42" t="str">
        <f t="shared" ref="G57:H57" si="110">iferror(if($C57&gt;10,(E57-$D57)/$D57,""))</f>
        <v/>
      </c>
      <c r="H57" s="42" t="str">
        <f t="shared" si="110"/>
        <v/>
      </c>
      <c r="I57" s="40"/>
      <c r="J57" s="40"/>
      <c r="K57" s="43"/>
      <c r="L57" s="43"/>
      <c r="M57" s="43"/>
      <c r="N57" s="42" t="str">
        <f t="shared" ref="N57:O57" si="111">iferror(if($J57&gt;10,(L57-$K57)/$K57,""))</f>
        <v/>
      </c>
      <c r="O57" s="42" t="str">
        <f t="shared" si="111"/>
        <v/>
      </c>
      <c r="P57" s="44" t="str">
        <f t="shared" si="5"/>
        <v/>
      </c>
    </row>
    <row r="58">
      <c r="A58" s="40"/>
      <c r="B58" s="40"/>
      <c r="C58" s="40"/>
      <c r="D58" s="41"/>
      <c r="E58" s="41"/>
      <c r="F58" s="41"/>
      <c r="G58" s="42" t="str">
        <f t="shared" ref="G58:H58" si="112">iferror(if($C58&gt;10,(E58-$D58)/$D58,""))</f>
        <v/>
      </c>
      <c r="H58" s="42" t="str">
        <f t="shared" si="112"/>
        <v/>
      </c>
      <c r="I58" s="40"/>
      <c r="J58" s="40"/>
      <c r="K58" s="43"/>
      <c r="L58" s="43"/>
      <c r="M58" s="43"/>
      <c r="N58" s="42" t="str">
        <f t="shared" ref="N58:O58" si="113">iferror(if($J58&gt;10,(L58-$K58)/$K58,""))</f>
        <v/>
      </c>
      <c r="O58" s="42" t="str">
        <f t="shared" si="113"/>
        <v/>
      </c>
      <c r="P58" s="44" t="str">
        <f t="shared" si="5"/>
        <v/>
      </c>
    </row>
    <row r="59">
      <c r="A59" s="40"/>
      <c r="B59" s="40"/>
      <c r="C59" s="40"/>
      <c r="D59" s="41"/>
      <c r="E59" s="41"/>
      <c r="F59" s="41"/>
      <c r="G59" s="42" t="str">
        <f t="shared" ref="G59:H59" si="114">iferror(if($C59&gt;10,(E59-$D59)/$D59,""))</f>
        <v/>
      </c>
      <c r="H59" s="42" t="str">
        <f t="shared" si="114"/>
        <v/>
      </c>
      <c r="I59" s="40"/>
      <c r="J59" s="40"/>
      <c r="K59" s="43"/>
      <c r="L59" s="43"/>
      <c r="M59" s="43"/>
      <c r="N59" s="42" t="str">
        <f t="shared" ref="N59:O59" si="115">iferror(if($J59&gt;10,(L59-$K59)/$K59,""))</f>
        <v/>
      </c>
      <c r="O59" s="42" t="str">
        <f t="shared" si="115"/>
        <v/>
      </c>
      <c r="P59" s="44" t="str">
        <f t="shared" si="5"/>
        <v/>
      </c>
    </row>
    <row r="60">
      <c r="A60" s="40"/>
      <c r="B60" s="40"/>
      <c r="C60" s="40"/>
      <c r="D60" s="41"/>
      <c r="E60" s="41"/>
      <c r="F60" s="41"/>
      <c r="G60" s="42" t="str">
        <f t="shared" ref="G60:H60" si="116">iferror(if($C60&gt;10,(E60-$D60)/$D60,""))</f>
        <v/>
      </c>
      <c r="H60" s="42" t="str">
        <f t="shared" si="116"/>
        <v/>
      </c>
      <c r="I60" s="40"/>
      <c r="J60" s="40"/>
      <c r="K60" s="43"/>
      <c r="L60" s="43"/>
      <c r="M60" s="43"/>
      <c r="N60" s="42" t="str">
        <f t="shared" ref="N60:O60" si="117">iferror(if($J60&gt;10,(L60-$K60)/$K60,""))</f>
        <v/>
      </c>
      <c r="O60" s="42" t="str">
        <f t="shared" si="117"/>
        <v/>
      </c>
      <c r="P60" s="44" t="str">
        <f t="shared" si="5"/>
        <v/>
      </c>
    </row>
    <row r="61">
      <c r="A61" s="40"/>
      <c r="B61" s="40"/>
      <c r="C61" s="40"/>
      <c r="D61" s="41"/>
      <c r="E61" s="41"/>
      <c r="F61" s="41"/>
      <c r="G61" s="42" t="str">
        <f t="shared" ref="G61:H61" si="118">iferror(if($C61&gt;10,(E61-$D61)/$D61,""))</f>
        <v/>
      </c>
      <c r="H61" s="42" t="str">
        <f t="shared" si="118"/>
        <v/>
      </c>
      <c r="I61" s="40"/>
      <c r="J61" s="40"/>
      <c r="K61" s="43"/>
      <c r="L61" s="43"/>
      <c r="M61" s="43"/>
      <c r="N61" s="42" t="str">
        <f t="shared" ref="N61:O61" si="119">iferror(if($J61&gt;10,(L61-$K61)/$K61,""))</f>
        <v/>
      </c>
      <c r="O61" s="42" t="str">
        <f t="shared" si="119"/>
        <v/>
      </c>
      <c r="P61" s="44" t="str">
        <f t="shared" si="5"/>
        <v/>
      </c>
    </row>
    <row r="62">
      <c r="A62" s="40"/>
      <c r="B62" s="40"/>
      <c r="C62" s="40"/>
      <c r="D62" s="41"/>
      <c r="E62" s="41"/>
      <c r="F62" s="41"/>
      <c r="G62" s="42" t="str">
        <f t="shared" ref="G62:H62" si="120">iferror(if($C62&gt;10,(E62-$D62)/$D62,""))</f>
        <v/>
      </c>
      <c r="H62" s="42" t="str">
        <f t="shared" si="120"/>
        <v/>
      </c>
      <c r="I62" s="40"/>
      <c r="J62" s="40"/>
      <c r="K62" s="43"/>
      <c r="L62" s="43"/>
      <c r="M62" s="43"/>
      <c r="N62" s="42" t="str">
        <f t="shared" ref="N62:O62" si="121">iferror(if($J62&gt;10,(L62-$K62)/$K62,""))</f>
        <v/>
      </c>
      <c r="O62" s="42" t="str">
        <f t="shared" si="121"/>
        <v/>
      </c>
      <c r="P62" s="44" t="str">
        <f t="shared" si="5"/>
        <v/>
      </c>
    </row>
    <row r="63">
      <c r="A63" s="40"/>
      <c r="B63" s="40"/>
      <c r="C63" s="40"/>
      <c r="D63" s="41"/>
      <c r="E63" s="41"/>
      <c r="F63" s="41"/>
      <c r="G63" s="42" t="str">
        <f t="shared" ref="G63:H63" si="122">iferror(if($C63&gt;10,(E63-$D63)/$D63,""))</f>
        <v/>
      </c>
      <c r="H63" s="42" t="str">
        <f t="shared" si="122"/>
        <v/>
      </c>
      <c r="I63" s="40"/>
      <c r="J63" s="40"/>
      <c r="K63" s="43"/>
      <c r="L63" s="43"/>
      <c r="M63" s="43"/>
      <c r="N63" s="42" t="str">
        <f t="shared" ref="N63:O63" si="123">iferror(if($J63&gt;10,(L63-$K63)/$K63,""))</f>
        <v/>
      </c>
      <c r="O63" s="42" t="str">
        <f t="shared" si="123"/>
        <v/>
      </c>
      <c r="P63" s="44" t="str">
        <f t="shared" si="5"/>
        <v/>
      </c>
    </row>
    <row r="64">
      <c r="A64" s="40"/>
      <c r="B64" s="40"/>
      <c r="C64" s="40"/>
      <c r="D64" s="41"/>
      <c r="E64" s="41"/>
      <c r="F64" s="41"/>
      <c r="G64" s="42" t="str">
        <f t="shared" ref="G64:H64" si="124">iferror(if($C64&gt;10,(E64-$D64)/$D64,""))</f>
        <v/>
      </c>
      <c r="H64" s="42" t="str">
        <f t="shared" si="124"/>
        <v/>
      </c>
      <c r="I64" s="40"/>
      <c r="J64" s="40"/>
      <c r="K64" s="43"/>
      <c r="L64" s="43"/>
      <c r="M64" s="43"/>
      <c r="N64" s="42" t="str">
        <f t="shared" ref="N64:O64" si="125">iferror(if($J64&gt;10,(L64-$K64)/$K64,""))</f>
        <v/>
      </c>
      <c r="O64" s="42" t="str">
        <f t="shared" si="125"/>
        <v/>
      </c>
      <c r="P64" s="44" t="str">
        <f t="shared" si="5"/>
        <v/>
      </c>
    </row>
    <row r="65">
      <c r="A65" s="40"/>
      <c r="B65" s="40"/>
      <c r="C65" s="40"/>
      <c r="D65" s="41"/>
      <c r="E65" s="41"/>
      <c r="F65" s="41"/>
      <c r="G65" s="42" t="str">
        <f t="shared" ref="G65:H65" si="126">iferror(if($C65&gt;10,(E65-$D65)/$D65,""))</f>
        <v/>
      </c>
      <c r="H65" s="42" t="str">
        <f t="shared" si="126"/>
        <v/>
      </c>
      <c r="I65" s="40"/>
      <c r="J65" s="40"/>
      <c r="K65" s="43"/>
      <c r="L65" s="43"/>
      <c r="M65" s="43"/>
      <c r="N65" s="42" t="str">
        <f t="shared" ref="N65:O65" si="127">iferror(if($J65&gt;10,(L65-$K65)/$K65,""))</f>
        <v/>
      </c>
      <c r="O65" s="42" t="str">
        <f t="shared" si="127"/>
        <v/>
      </c>
      <c r="P65" s="44" t="str">
        <f t="shared" si="5"/>
        <v/>
      </c>
    </row>
    <row r="66">
      <c r="A66" s="40"/>
      <c r="B66" s="40"/>
      <c r="C66" s="40"/>
      <c r="D66" s="41"/>
      <c r="E66" s="41"/>
      <c r="F66" s="41"/>
      <c r="G66" s="42" t="str">
        <f t="shared" ref="G66:H66" si="128">iferror(if($C66&gt;10,(E66-$D66)/$D66,""))</f>
        <v/>
      </c>
      <c r="H66" s="42" t="str">
        <f t="shared" si="128"/>
        <v/>
      </c>
      <c r="I66" s="40"/>
      <c r="J66" s="40"/>
      <c r="K66" s="43"/>
      <c r="L66" s="43"/>
      <c r="M66" s="43"/>
      <c r="N66" s="42" t="str">
        <f t="shared" ref="N66:O66" si="129">iferror(if($J66&gt;10,(L66-$K66)/$K66,""))</f>
        <v/>
      </c>
      <c r="O66" s="42" t="str">
        <f t="shared" si="129"/>
        <v/>
      </c>
      <c r="P66" s="44" t="str">
        <f t="shared" si="5"/>
        <v/>
      </c>
    </row>
    <row r="67">
      <c r="A67" s="40"/>
      <c r="B67" s="40"/>
      <c r="C67" s="40"/>
      <c r="D67" s="41"/>
      <c r="E67" s="41"/>
      <c r="F67" s="41"/>
      <c r="G67" s="42" t="str">
        <f t="shared" ref="G67:H67" si="130">iferror(if($C67&gt;10,(E67-$D67)/$D67,""))</f>
        <v/>
      </c>
      <c r="H67" s="42" t="str">
        <f t="shared" si="130"/>
        <v/>
      </c>
      <c r="I67" s="40"/>
      <c r="J67" s="40"/>
      <c r="K67" s="43"/>
      <c r="L67" s="43"/>
      <c r="M67" s="43"/>
      <c r="N67" s="42" t="str">
        <f t="shared" ref="N67:O67" si="131">iferror(if($J67&gt;10,(L67-$K67)/$K67,""))</f>
        <v/>
      </c>
      <c r="O67" s="42" t="str">
        <f t="shared" si="131"/>
        <v/>
      </c>
      <c r="P67" s="44" t="str">
        <f t="shared" si="5"/>
        <v/>
      </c>
    </row>
    <row r="68">
      <c r="A68" s="40"/>
      <c r="B68" s="40"/>
      <c r="C68" s="40"/>
      <c r="D68" s="41"/>
      <c r="E68" s="41"/>
      <c r="F68" s="41"/>
      <c r="G68" s="42" t="str">
        <f t="shared" ref="G68:H68" si="132">iferror(if($C68&gt;10,(E68-$D68)/$D68,""))</f>
        <v/>
      </c>
      <c r="H68" s="42" t="str">
        <f t="shared" si="132"/>
        <v/>
      </c>
      <c r="I68" s="40"/>
      <c r="J68" s="40"/>
      <c r="K68" s="43"/>
      <c r="L68" s="43"/>
      <c r="M68" s="43"/>
      <c r="N68" s="42" t="str">
        <f t="shared" ref="N68:O68" si="133">iferror(if($J68&gt;10,(L68-$K68)/$K68,""))</f>
        <v/>
      </c>
      <c r="O68" s="42" t="str">
        <f t="shared" si="133"/>
        <v/>
      </c>
      <c r="P68" s="44" t="str">
        <f t="shared" si="5"/>
        <v/>
      </c>
    </row>
    <row r="69">
      <c r="A69" s="40"/>
      <c r="B69" s="40"/>
      <c r="C69" s="40"/>
      <c r="D69" s="41"/>
      <c r="E69" s="41"/>
      <c r="F69" s="41"/>
      <c r="G69" s="42" t="str">
        <f t="shared" ref="G69:H69" si="134">iferror(if($C69&gt;10,(E69-$D69)/$D69,""))</f>
        <v/>
      </c>
      <c r="H69" s="42" t="str">
        <f t="shared" si="134"/>
        <v/>
      </c>
      <c r="I69" s="40"/>
      <c r="J69" s="40"/>
      <c r="K69" s="43"/>
      <c r="L69" s="43"/>
      <c r="M69" s="43"/>
      <c r="N69" s="42" t="str">
        <f t="shared" ref="N69:O69" si="135">iferror(if($J69&gt;10,(L69-$K69)/$K69,""))</f>
        <v/>
      </c>
      <c r="O69" s="42" t="str">
        <f t="shared" si="135"/>
        <v/>
      </c>
      <c r="P69" s="44" t="str">
        <f t="shared" si="5"/>
        <v/>
      </c>
    </row>
    <row r="70">
      <c r="A70" s="40"/>
      <c r="B70" s="40"/>
      <c r="C70" s="40"/>
      <c r="D70" s="41"/>
      <c r="E70" s="41"/>
      <c r="F70" s="41"/>
      <c r="G70" s="42" t="str">
        <f t="shared" ref="G70:H70" si="136">iferror(if($C70&gt;10,(E70-$D70)/$D70,""))</f>
        <v/>
      </c>
      <c r="H70" s="42" t="str">
        <f t="shared" si="136"/>
        <v/>
      </c>
      <c r="I70" s="40"/>
      <c r="J70" s="40"/>
      <c r="K70" s="43"/>
      <c r="L70" s="43"/>
      <c r="M70" s="43"/>
      <c r="N70" s="42" t="str">
        <f t="shared" ref="N70:O70" si="137">iferror(if($J70&gt;10,(L70-$K70)/$K70,""))</f>
        <v/>
      </c>
      <c r="O70" s="42" t="str">
        <f t="shared" si="137"/>
        <v/>
      </c>
      <c r="P70" s="44" t="str">
        <f t="shared" si="5"/>
        <v/>
      </c>
    </row>
    <row r="71">
      <c r="A71" s="40"/>
      <c r="B71" s="40"/>
      <c r="C71" s="40"/>
      <c r="D71" s="41"/>
      <c r="E71" s="41"/>
      <c r="F71" s="41"/>
      <c r="G71" s="42" t="str">
        <f t="shared" ref="G71:H71" si="138">iferror(if($C71&gt;10,(E71-$D71)/$D71,""))</f>
        <v/>
      </c>
      <c r="H71" s="42" t="str">
        <f t="shared" si="138"/>
        <v/>
      </c>
      <c r="I71" s="40"/>
      <c r="J71" s="40"/>
      <c r="K71" s="43"/>
      <c r="L71" s="43"/>
      <c r="M71" s="43"/>
      <c r="N71" s="42" t="str">
        <f t="shared" ref="N71:O71" si="139">iferror(if($J71&gt;10,(L71-$K71)/$K71,""))</f>
        <v/>
      </c>
      <c r="O71" s="42" t="str">
        <f t="shared" si="139"/>
        <v/>
      </c>
      <c r="P71" s="44" t="str">
        <f t="shared" si="5"/>
        <v/>
      </c>
    </row>
    <row r="72">
      <c r="A72" s="40"/>
      <c r="B72" s="40"/>
      <c r="C72" s="40"/>
      <c r="D72" s="41"/>
      <c r="E72" s="41"/>
      <c r="F72" s="41"/>
      <c r="G72" s="42" t="str">
        <f t="shared" ref="G72:H72" si="140">iferror(if($C72&gt;10,(E72-$D72)/$D72,""))</f>
        <v/>
      </c>
      <c r="H72" s="42" t="str">
        <f t="shared" si="140"/>
        <v/>
      </c>
      <c r="I72" s="40"/>
      <c r="J72" s="40"/>
      <c r="K72" s="43"/>
      <c r="L72" s="43"/>
      <c r="M72" s="43"/>
      <c r="N72" s="42" t="str">
        <f t="shared" ref="N72:O72" si="141">iferror(if($J72&gt;10,(L72-$K72)/$K72,""))</f>
        <v/>
      </c>
      <c r="O72" s="42" t="str">
        <f t="shared" si="141"/>
        <v/>
      </c>
      <c r="P72" s="44" t="str">
        <f t="shared" si="5"/>
        <v/>
      </c>
    </row>
    <row r="73">
      <c r="A73" s="40"/>
      <c r="B73" s="40"/>
      <c r="C73" s="40"/>
      <c r="D73" s="41"/>
      <c r="E73" s="41"/>
      <c r="F73" s="41"/>
      <c r="G73" s="42" t="str">
        <f t="shared" ref="G73:H73" si="142">iferror(if($C73&gt;10,(E73-$D73)/$D73,""))</f>
        <v/>
      </c>
      <c r="H73" s="42" t="str">
        <f t="shared" si="142"/>
        <v/>
      </c>
      <c r="I73" s="40"/>
      <c r="J73" s="40"/>
      <c r="K73" s="43"/>
      <c r="L73" s="43"/>
      <c r="M73" s="43"/>
      <c r="N73" s="42" t="str">
        <f t="shared" ref="N73:O73" si="143">iferror(if($J73&gt;10,(L73-$K73)/$K73,""))</f>
        <v/>
      </c>
      <c r="O73" s="42" t="str">
        <f t="shared" si="143"/>
        <v/>
      </c>
      <c r="P73" s="44" t="str">
        <f t="shared" si="5"/>
        <v/>
      </c>
    </row>
    <row r="74">
      <c r="A74" s="40"/>
      <c r="B74" s="40"/>
      <c r="C74" s="40"/>
      <c r="D74" s="41"/>
      <c r="E74" s="41"/>
      <c r="F74" s="41"/>
      <c r="G74" s="42" t="str">
        <f t="shared" ref="G74:H74" si="144">iferror(if($C74&gt;10,(E74-$D74)/$D74,""))</f>
        <v/>
      </c>
      <c r="H74" s="42" t="str">
        <f t="shared" si="144"/>
        <v/>
      </c>
      <c r="I74" s="40"/>
      <c r="J74" s="40"/>
      <c r="K74" s="43"/>
      <c r="L74" s="43"/>
      <c r="M74" s="43"/>
      <c r="N74" s="42" t="str">
        <f t="shared" ref="N74:O74" si="145">iferror(if($J74&gt;10,(L74-$K74)/$K74,""))</f>
        <v/>
      </c>
      <c r="O74" s="42" t="str">
        <f t="shared" si="145"/>
        <v/>
      </c>
      <c r="P74" s="44" t="str">
        <f t="shared" si="5"/>
        <v/>
      </c>
    </row>
    <row r="75">
      <c r="A75" s="40"/>
      <c r="B75" s="40"/>
      <c r="C75" s="40"/>
      <c r="D75" s="41"/>
      <c r="E75" s="41"/>
      <c r="F75" s="41"/>
      <c r="G75" s="42" t="str">
        <f t="shared" ref="G75:H75" si="146">iferror(if($C75&gt;10,(E75-$D75)/$D75,""))</f>
        <v/>
      </c>
      <c r="H75" s="42" t="str">
        <f t="shared" si="146"/>
        <v/>
      </c>
      <c r="I75" s="40"/>
      <c r="J75" s="40"/>
      <c r="K75" s="43"/>
      <c r="L75" s="43"/>
      <c r="M75" s="43"/>
      <c r="N75" s="42" t="str">
        <f t="shared" ref="N75:O75" si="147">iferror(if($J75&gt;10,(L75-$K75)/$K75,""))</f>
        <v/>
      </c>
      <c r="O75" s="42" t="str">
        <f t="shared" si="147"/>
        <v/>
      </c>
      <c r="P75" s="44" t="str">
        <f t="shared" si="5"/>
        <v/>
      </c>
    </row>
    <row r="76">
      <c r="A76" s="40"/>
      <c r="B76" s="40"/>
      <c r="C76" s="40"/>
      <c r="D76" s="41"/>
      <c r="E76" s="41"/>
      <c r="F76" s="41"/>
      <c r="G76" s="42" t="str">
        <f t="shared" ref="G76:H76" si="148">iferror(if($C76&gt;10,(E76-$D76)/$D76,""))</f>
        <v/>
      </c>
      <c r="H76" s="42" t="str">
        <f t="shared" si="148"/>
        <v/>
      </c>
      <c r="I76" s="40"/>
      <c r="J76" s="40"/>
      <c r="K76" s="43"/>
      <c r="L76" s="43"/>
      <c r="M76" s="43"/>
      <c r="N76" s="42" t="str">
        <f t="shared" ref="N76:O76" si="149">iferror(if($J76&gt;10,(L76-$K76)/$K76,""))</f>
        <v/>
      </c>
      <c r="O76" s="42" t="str">
        <f t="shared" si="149"/>
        <v/>
      </c>
      <c r="P76" s="44" t="str">
        <f t="shared" si="5"/>
        <v/>
      </c>
    </row>
    <row r="77">
      <c r="A77" s="40"/>
      <c r="B77" s="40"/>
      <c r="C77" s="40"/>
      <c r="D77" s="41"/>
      <c r="E77" s="41"/>
      <c r="F77" s="41"/>
      <c r="G77" s="42" t="str">
        <f t="shared" ref="G77:H77" si="150">iferror(if($C77&gt;10,(E77-$D77)/$D77,""))</f>
        <v/>
      </c>
      <c r="H77" s="42" t="str">
        <f t="shared" si="150"/>
        <v/>
      </c>
      <c r="I77" s="40"/>
      <c r="J77" s="40"/>
      <c r="K77" s="43"/>
      <c r="L77" s="43"/>
      <c r="M77" s="43"/>
      <c r="N77" s="42" t="str">
        <f t="shared" ref="N77:O77" si="151">iferror(if($J77&gt;10,(L77-$K77)/$K77,""))</f>
        <v/>
      </c>
      <c r="O77" s="42" t="str">
        <f t="shared" si="151"/>
        <v/>
      </c>
      <c r="P77" s="44" t="str">
        <f t="shared" si="5"/>
        <v/>
      </c>
    </row>
    <row r="78">
      <c r="A78" s="40"/>
      <c r="B78" s="40"/>
      <c r="C78" s="40"/>
      <c r="D78" s="41"/>
      <c r="E78" s="41"/>
      <c r="F78" s="41"/>
      <c r="G78" s="42" t="str">
        <f t="shared" ref="G78:H78" si="152">iferror(if($C78&gt;10,(E78-$D78)/$D78,""))</f>
        <v/>
      </c>
      <c r="H78" s="42" t="str">
        <f t="shared" si="152"/>
        <v/>
      </c>
      <c r="I78" s="40"/>
      <c r="J78" s="40"/>
      <c r="K78" s="43"/>
      <c r="L78" s="43"/>
      <c r="M78" s="43"/>
      <c r="N78" s="42" t="str">
        <f t="shared" ref="N78:O78" si="153">iferror(if($J78&gt;10,(L78-$K78)/$K78,""))</f>
        <v/>
      </c>
      <c r="O78" s="42" t="str">
        <f t="shared" si="153"/>
        <v/>
      </c>
      <c r="P78" s="44" t="str">
        <f t="shared" si="5"/>
        <v/>
      </c>
    </row>
    <row r="79">
      <c r="A79" s="40"/>
      <c r="B79" s="40"/>
      <c r="C79" s="40"/>
      <c r="D79" s="41"/>
      <c r="E79" s="41"/>
      <c r="F79" s="41"/>
      <c r="G79" s="42" t="str">
        <f t="shared" ref="G79:H79" si="154">iferror(if($C79&gt;10,(E79-$D79)/$D79,""))</f>
        <v/>
      </c>
      <c r="H79" s="42" t="str">
        <f t="shared" si="154"/>
        <v/>
      </c>
      <c r="I79" s="40"/>
      <c r="J79" s="40"/>
      <c r="K79" s="43"/>
      <c r="L79" s="43"/>
      <c r="M79" s="43"/>
      <c r="N79" s="42" t="str">
        <f t="shared" ref="N79:O79" si="155">iferror(if($J79&gt;10,(L79-$K79)/$K79,""))</f>
        <v/>
      </c>
      <c r="O79" s="42" t="str">
        <f t="shared" si="155"/>
        <v/>
      </c>
      <c r="P79" s="44" t="str">
        <f t="shared" si="5"/>
        <v/>
      </c>
    </row>
    <row r="80">
      <c r="A80" s="40"/>
      <c r="B80" s="40"/>
      <c r="C80" s="40"/>
      <c r="D80" s="41"/>
      <c r="E80" s="41"/>
      <c r="F80" s="41"/>
      <c r="G80" s="42" t="str">
        <f t="shared" ref="G80:H80" si="156">iferror(if($C80&gt;10,(E80-$D80)/$D80,""))</f>
        <v/>
      </c>
      <c r="H80" s="42" t="str">
        <f t="shared" si="156"/>
        <v/>
      </c>
      <c r="I80" s="40"/>
      <c r="J80" s="40"/>
      <c r="K80" s="43"/>
      <c r="L80" s="43"/>
      <c r="M80" s="43"/>
      <c r="N80" s="42" t="str">
        <f t="shared" ref="N80:O80" si="157">iferror(if($J80&gt;10,(L80-$K80)/$K80,""))</f>
        <v/>
      </c>
      <c r="O80" s="42" t="str">
        <f t="shared" si="157"/>
        <v/>
      </c>
      <c r="P80" s="44" t="str">
        <f t="shared" si="5"/>
        <v/>
      </c>
    </row>
    <row r="81">
      <c r="A81" s="40"/>
      <c r="B81" s="40"/>
      <c r="C81" s="40"/>
      <c r="D81" s="41"/>
      <c r="E81" s="41"/>
      <c r="F81" s="41"/>
      <c r="G81" s="42" t="str">
        <f t="shared" ref="G81:H81" si="158">iferror(if($C81&gt;10,(E81-$D81)/$D81,""))</f>
        <v/>
      </c>
      <c r="H81" s="42" t="str">
        <f t="shared" si="158"/>
        <v/>
      </c>
      <c r="I81" s="40"/>
      <c r="J81" s="40"/>
      <c r="K81" s="43"/>
      <c r="L81" s="43"/>
      <c r="M81" s="43"/>
      <c r="N81" s="42" t="str">
        <f t="shared" ref="N81:O81" si="159">iferror(if($J81&gt;10,(L81-$K81)/$K81,""))</f>
        <v/>
      </c>
      <c r="O81" s="42" t="str">
        <f t="shared" si="159"/>
        <v/>
      </c>
      <c r="P81" s="44" t="str">
        <f t="shared" si="5"/>
        <v/>
      </c>
    </row>
    <row r="82">
      <c r="A82" s="40"/>
      <c r="B82" s="40"/>
      <c r="C82" s="40"/>
      <c r="D82" s="41"/>
      <c r="E82" s="41"/>
      <c r="F82" s="41"/>
      <c r="G82" s="42" t="str">
        <f t="shared" ref="G82:H82" si="160">iferror(if($C82&gt;10,(E82-$D82)/$D82,""))</f>
        <v/>
      </c>
      <c r="H82" s="42" t="str">
        <f t="shared" si="160"/>
        <v/>
      </c>
      <c r="I82" s="40"/>
      <c r="J82" s="40"/>
      <c r="K82" s="43"/>
      <c r="L82" s="43"/>
      <c r="M82" s="43"/>
      <c r="N82" s="42" t="str">
        <f t="shared" ref="N82:O82" si="161">iferror(if($J82&gt;10,(L82-$K82)/$K82,""))</f>
        <v/>
      </c>
      <c r="O82" s="42" t="str">
        <f t="shared" si="161"/>
        <v/>
      </c>
      <c r="P82" s="44" t="str">
        <f t="shared" si="5"/>
        <v/>
      </c>
    </row>
    <row r="83">
      <c r="A83" s="40"/>
      <c r="B83" s="40"/>
      <c r="C83" s="40"/>
      <c r="D83" s="41"/>
      <c r="E83" s="41"/>
      <c r="F83" s="41"/>
      <c r="G83" s="42" t="str">
        <f t="shared" ref="G83:H83" si="162">iferror(if($C83&gt;10,(E83-$D83)/$D83,""))</f>
        <v/>
      </c>
      <c r="H83" s="42" t="str">
        <f t="shared" si="162"/>
        <v/>
      </c>
      <c r="I83" s="40"/>
      <c r="J83" s="40"/>
      <c r="K83" s="43"/>
      <c r="L83" s="43"/>
      <c r="M83" s="43"/>
      <c r="N83" s="42" t="str">
        <f t="shared" ref="N83:O83" si="163">iferror(if($J83&gt;10,(L83-$K83)/$K83,""))</f>
        <v/>
      </c>
      <c r="O83" s="42" t="str">
        <f t="shared" si="163"/>
        <v/>
      </c>
      <c r="P83" s="44" t="str">
        <f t="shared" si="5"/>
        <v/>
      </c>
    </row>
    <row r="84">
      <c r="A84" s="40"/>
      <c r="B84" s="40"/>
      <c r="C84" s="40"/>
      <c r="D84" s="41"/>
      <c r="E84" s="41"/>
      <c r="F84" s="41"/>
      <c r="G84" s="42" t="str">
        <f t="shared" ref="G84:H84" si="164">iferror(if($C84&gt;10,(E84-$D84)/$D84,""))</f>
        <v/>
      </c>
      <c r="H84" s="42" t="str">
        <f t="shared" si="164"/>
        <v/>
      </c>
      <c r="I84" s="40"/>
      <c r="J84" s="40"/>
      <c r="K84" s="43"/>
      <c r="L84" s="43"/>
      <c r="M84" s="43"/>
      <c r="N84" s="42" t="str">
        <f t="shared" ref="N84:O84" si="165">iferror(if($J84&gt;10,(L84-$K84)/$K84,""))</f>
        <v/>
      </c>
      <c r="O84" s="42" t="str">
        <f t="shared" si="165"/>
        <v/>
      </c>
      <c r="P84" s="44" t="str">
        <f t="shared" si="5"/>
        <v/>
      </c>
    </row>
    <row r="85">
      <c r="A85" s="40"/>
      <c r="B85" s="40"/>
      <c r="C85" s="40"/>
      <c r="D85" s="41"/>
      <c r="E85" s="41"/>
      <c r="F85" s="41"/>
      <c r="G85" s="42" t="str">
        <f t="shared" ref="G85:H85" si="166">iferror(if($C85&gt;10,(E85-$D85)/$D85,""))</f>
        <v/>
      </c>
      <c r="H85" s="42" t="str">
        <f t="shared" si="166"/>
        <v/>
      </c>
      <c r="I85" s="40"/>
      <c r="J85" s="40"/>
      <c r="K85" s="43"/>
      <c r="L85" s="43"/>
      <c r="M85" s="43"/>
      <c r="N85" s="42" t="str">
        <f t="shared" ref="N85:O85" si="167">iferror(if($J85&gt;10,(L85-$K85)/$K85,""))</f>
        <v/>
      </c>
      <c r="O85" s="42" t="str">
        <f t="shared" si="167"/>
        <v/>
      </c>
      <c r="P85" s="44" t="str">
        <f t="shared" si="5"/>
        <v/>
      </c>
    </row>
    <row r="86">
      <c r="A86" s="40"/>
      <c r="B86" s="40"/>
      <c r="C86" s="40"/>
      <c r="D86" s="41"/>
      <c r="E86" s="41"/>
      <c r="F86" s="41"/>
      <c r="G86" s="42" t="str">
        <f t="shared" ref="G86:H86" si="168">iferror(if($C86&gt;10,(E86-$D86)/$D86,""))</f>
        <v/>
      </c>
      <c r="H86" s="42" t="str">
        <f t="shared" si="168"/>
        <v/>
      </c>
      <c r="I86" s="40"/>
      <c r="J86" s="40"/>
      <c r="K86" s="43"/>
      <c r="L86" s="43"/>
      <c r="M86" s="43"/>
      <c r="N86" s="42" t="str">
        <f t="shared" ref="N86:O86" si="169">iferror(if($J86&gt;10,(L86-$K86)/$K86,""))</f>
        <v/>
      </c>
      <c r="O86" s="42" t="str">
        <f t="shared" si="169"/>
        <v/>
      </c>
      <c r="P86" s="44" t="str">
        <f t="shared" si="5"/>
        <v/>
      </c>
    </row>
    <row r="87">
      <c r="A87" s="40"/>
      <c r="B87" s="40"/>
      <c r="C87" s="40"/>
      <c r="D87" s="41"/>
      <c r="E87" s="41"/>
      <c r="F87" s="41"/>
      <c r="G87" s="42" t="str">
        <f t="shared" ref="G87:H87" si="170">iferror(if($C87&gt;10,(E87-$D87)/$D87,""))</f>
        <v/>
      </c>
      <c r="H87" s="42" t="str">
        <f t="shared" si="170"/>
        <v/>
      </c>
      <c r="I87" s="40"/>
      <c r="J87" s="40"/>
      <c r="K87" s="43"/>
      <c r="L87" s="43"/>
      <c r="M87" s="43"/>
      <c r="N87" s="42" t="str">
        <f t="shared" ref="N87:O87" si="171">iferror(if($J87&gt;10,(L87-$K87)/$K87,""))</f>
        <v/>
      </c>
      <c r="O87" s="42" t="str">
        <f t="shared" si="171"/>
        <v/>
      </c>
      <c r="P87" s="44" t="str">
        <f t="shared" si="5"/>
        <v/>
      </c>
    </row>
    <row r="88">
      <c r="A88" s="40"/>
      <c r="B88" s="40"/>
      <c r="C88" s="40"/>
      <c r="D88" s="41"/>
      <c r="E88" s="41"/>
      <c r="F88" s="41"/>
      <c r="G88" s="42" t="str">
        <f t="shared" ref="G88:H88" si="172">iferror(if($C88&gt;10,(E88-$D88)/$D88,""))</f>
        <v/>
      </c>
      <c r="H88" s="42" t="str">
        <f t="shared" si="172"/>
        <v/>
      </c>
      <c r="I88" s="40"/>
      <c r="J88" s="40"/>
      <c r="K88" s="43"/>
      <c r="L88" s="43"/>
      <c r="M88" s="43"/>
      <c r="N88" s="42" t="str">
        <f t="shared" ref="N88:O88" si="173">iferror(if($J88&gt;10,(L88-$K88)/$K88,""))</f>
        <v/>
      </c>
      <c r="O88" s="42" t="str">
        <f t="shared" si="173"/>
        <v/>
      </c>
      <c r="P88" s="44" t="str">
        <f t="shared" si="5"/>
        <v/>
      </c>
    </row>
    <row r="89">
      <c r="A89" s="40"/>
      <c r="B89" s="40"/>
      <c r="C89" s="40"/>
      <c r="D89" s="41"/>
      <c r="E89" s="41"/>
      <c r="F89" s="41"/>
      <c r="G89" s="42" t="str">
        <f t="shared" ref="G89:H89" si="174">iferror(if($C89&gt;10,(E89-$D89)/$D89,""))</f>
        <v/>
      </c>
      <c r="H89" s="42" t="str">
        <f t="shared" si="174"/>
        <v/>
      </c>
      <c r="I89" s="40"/>
      <c r="J89" s="40"/>
      <c r="K89" s="43"/>
      <c r="L89" s="43"/>
      <c r="M89" s="43"/>
      <c r="N89" s="42" t="str">
        <f t="shared" ref="N89:O89" si="175">iferror(if($J89&gt;10,(L89-$K89)/$K89,""))</f>
        <v/>
      </c>
      <c r="O89" s="42" t="str">
        <f t="shared" si="175"/>
        <v/>
      </c>
      <c r="P89" s="44" t="str">
        <f t="shared" si="5"/>
        <v/>
      </c>
    </row>
    <row r="90">
      <c r="A90" s="40"/>
      <c r="B90" s="40"/>
      <c r="C90" s="40"/>
      <c r="D90" s="41"/>
      <c r="E90" s="41"/>
      <c r="F90" s="41"/>
      <c r="G90" s="42" t="str">
        <f t="shared" ref="G90:H90" si="176">iferror(if($C90&gt;10,(E90-$D90)/$D90,""))</f>
        <v/>
      </c>
      <c r="H90" s="42" t="str">
        <f t="shared" si="176"/>
        <v/>
      </c>
      <c r="I90" s="40"/>
      <c r="J90" s="40"/>
      <c r="K90" s="43"/>
      <c r="L90" s="43"/>
      <c r="M90" s="43"/>
      <c r="N90" s="42" t="str">
        <f t="shared" ref="N90:O90" si="177">iferror(if($J90&gt;10,(L90-$K90)/$K90,""))</f>
        <v/>
      </c>
      <c r="O90" s="42" t="str">
        <f t="shared" si="177"/>
        <v/>
      </c>
      <c r="P90" s="44" t="str">
        <f t="shared" si="5"/>
        <v/>
      </c>
    </row>
    <row r="91">
      <c r="A91" s="40"/>
      <c r="B91" s="40"/>
      <c r="C91" s="40"/>
      <c r="D91" s="41"/>
      <c r="E91" s="41"/>
      <c r="F91" s="41"/>
      <c r="G91" s="42" t="str">
        <f t="shared" ref="G91:H91" si="178">iferror(if($C91&gt;10,(E91-$D91)/$D91,""))</f>
        <v/>
      </c>
      <c r="H91" s="42" t="str">
        <f t="shared" si="178"/>
        <v/>
      </c>
      <c r="I91" s="40"/>
      <c r="J91" s="40"/>
      <c r="K91" s="43"/>
      <c r="L91" s="43"/>
      <c r="M91" s="43"/>
      <c r="N91" s="42" t="str">
        <f t="shared" ref="N91:O91" si="179">iferror(if($J91&gt;10,(L91-$K91)/$K91,""))</f>
        <v/>
      </c>
      <c r="O91" s="42" t="str">
        <f t="shared" si="179"/>
        <v/>
      </c>
      <c r="P91" s="44" t="str">
        <f t="shared" si="5"/>
        <v/>
      </c>
    </row>
    <row r="92">
      <c r="A92" s="40"/>
      <c r="B92" s="40"/>
      <c r="C92" s="40"/>
      <c r="D92" s="41"/>
      <c r="E92" s="41"/>
      <c r="F92" s="41"/>
      <c r="G92" s="42" t="str">
        <f t="shared" ref="G92:H92" si="180">iferror(if($C92&gt;10,(E92-$D92)/$D92,""))</f>
        <v/>
      </c>
      <c r="H92" s="42" t="str">
        <f t="shared" si="180"/>
        <v/>
      </c>
      <c r="I92" s="40"/>
      <c r="J92" s="40"/>
      <c r="K92" s="43"/>
      <c r="L92" s="43"/>
      <c r="M92" s="43"/>
      <c r="N92" s="42" t="str">
        <f t="shared" ref="N92:O92" si="181">iferror(if($J92&gt;10,(L92-$K92)/$K92,""))</f>
        <v/>
      </c>
      <c r="O92" s="42" t="str">
        <f t="shared" si="181"/>
        <v/>
      </c>
      <c r="P92" s="44" t="str">
        <f t="shared" si="5"/>
        <v/>
      </c>
    </row>
    <row r="93">
      <c r="A93" s="40"/>
      <c r="B93" s="40"/>
      <c r="C93" s="40"/>
      <c r="D93" s="41"/>
      <c r="E93" s="41"/>
      <c r="F93" s="41"/>
      <c r="G93" s="42" t="str">
        <f t="shared" ref="G93:H93" si="182">iferror(if($C93&gt;10,(E93-$D93)/$D93,""))</f>
        <v/>
      </c>
      <c r="H93" s="42" t="str">
        <f t="shared" si="182"/>
        <v/>
      </c>
      <c r="I93" s="40"/>
      <c r="J93" s="40"/>
      <c r="K93" s="43"/>
      <c r="L93" s="43"/>
      <c r="M93" s="43"/>
      <c r="N93" s="42" t="str">
        <f t="shared" ref="N93:O93" si="183">iferror(if($J93&gt;10,(L93-$K93)/$K93,""))</f>
        <v/>
      </c>
      <c r="O93" s="42" t="str">
        <f t="shared" si="183"/>
        <v/>
      </c>
      <c r="P93" s="44" t="str">
        <f t="shared" si="5"/>
        <v/>
      </c>
    </row>
    <row r="94">
      <c r="A94" s="40"/>
      <c r="B94" s="40"/>
      <c r="C94" s="40"/>
      <c r="D94" s="41"/>
      <c r="E94" s="41"/>
      <c r="F94" s="41"/>
      <c r="G94" s="42" t="str">
        <f t="shared" ref="G94:H94" si="184">iferror(if($C94&gt;10,(E94-$D94)/$D94,""))</f>
        <v/>
      </c>
      <c r="H94" s="42" t="str">
        <f t="shared" si="184"/>
        <v/>
      </c>
      <c r="I94" s="40"/>
      <c r="J94" s="40"/>
      <c r="K94" s="43"/>
      <c r="L94" s="43"/>
      <c r="M94" s="43"/>
      <c r="N94" s="42" t="str">
        <f t="shared" ref="N94:O94" si="185">iferror(if($J94&gt;10,(L94-$K94)/$K94,""))</f>
        <v/>
      </c>
      <c r="O94" s="42" t="str">
        <f t="shared" si="185"/>
        <v/>
      </c>
      <c r="P94" s="44" t="str">
        <f t="shared" si="5"/>
        <v/>
      </c>
    </row>
    <row r="95">
      <c r="A95" s="40"/>
      <c r="B95" s="40"/>
      <c r="C95" s="40"/>
      <c r="D95" s="41"/>
      <c r="E95" s="41"/>
      <c r="F95" s="41"/>
      <c r="G95" s="42" t="str">
        <f t="shared" ref="G95:H95" si="186">iferror(if($C95&gt;10,(E95-$D95)/$D95,""))</f>
        <v/>
      </c>
      <c r="H95" s="42" t="str">
        <f t="shared" si="186"/>
        <v/>
      </c>
      <c r="I95" s="40"/>
      <c r="J95" s="40"/>
      <c r="K95" s="43"/>
      <c r="L95" s="43"/>
      <c r="M95" s="43"/>
      <c r="N95" s="42" t="str">
        <f t="shared" ref="N95:O95" si="187">iferror(if($J95&gt;10,(L95-$K95)/$K95,""))</f>
        <v/>
      </c>
      <c r="O95" s="42" t="str">
        <f t="shared" si="187"/>
        <v/>
      </c>
      <c r="P95" s="44" t="str">
        <f t="shared" si="5"/>
        <v/>
      </c>
    </row>
    <row r="96">
      <c r="A96" s="40"/>
      <c r="B96" s="40"/>
      <c r="C96" s="40"/>
      <c r="D96" s="41"/>
      <c r="E96" s="41"/>
      <c r="F96" s="41"/>
      <c r="G96" s="42" t="str">
        <f t="shared" ref="G96:H96" si="188">iferror(if($C96&gt;10,(E96-$D96)/$D96,""))</f>
        <v/>
      </c>
      <c r="H96" s="42" t="str">
        <f t="shared" si="188"/>
        <v/>
      </c>
      <c r="I96" s="40"/>
      <c r="J96" s="40"/>
      <c r="K96" s="43"/>
      <c r="L96" s="43"/>
      <c r="M96" s="43"/>
      <c r="N96" s="42" t="str">
        <f t="shared" ref="N96:O96" si="189">iferror(if($J96&gt;10,(L96-$K96)/$K96,""))</f>
        <v/>
      </c>
      <c r="O96" s="42" t="str">
        <f t="shared" si="189"/>
        <v/>
      </c>
      <c r="P96" s="44" t="str">
        <f t="shared" si="5"/>
        <v/>
      </c>
    </row>
    <row r="97">
      <c r="A97" s="40"/>
      <c r="B97" s="40"/>
      <c r="C97" s="40"/>
      <c r="D97" s="41"/>
      <c r="E97" s="41"/>
      <c r="F97" s="41"/>
      <c r="G97" s="42" t="str">
        <f t="shared" ref="G97:H97" si="190">iferror(if($C97&gt;10,(E97-$D97)/$D97,""))</f>
        <v/>
      </c>
      <c r="H97" s="42" t="str">
        <f t="shared" si="190"/>
        <v/>
      </c>
      <c r="I97" s="40"/>
      <c r="J97" s="40"/>
      <c r="K97" s="43"/>
      <c r="L97" s="43"/>
      <c r="M97" s="43"/>
      <c r="N97" s="42" t="str">
        <f t="shared" ref="N97:O97" si="191">iferror(if($J97&gt;10,(L97-$K97)/$K97,""))</f>
        <v/>
      </c>
      <c r="O97" s="42" t="str">
        <f t="shared" si="191"/>
        <v/>
      </c>
      <c r="P97" s="44" t="str">
        <f t="shared" si="5"/>
        <v/>
      </c>
    </row>
    <row r="98">
      <c r="A98" s="40"/>
      <c r="B98" s="40"/>
      <c r="C98" s="40"/>
      <c r="D98" s="41"/>
      <c r="E98" s="41"/>
      <c r="F98" s="41"/>
      <c r="G98" s="42" t="str">
        <f t="shared" ref="G98:H98" si="192">iferror(if($C98&gt;10,(E98-$D98)/$D98,""))</f>
        <v/>
      </c>
      <c r="H98" s="42" t="str">
        <f t="shared" si="192"/>
        <v/>
      </c>
      <c r="I98" s="40"/>
      <c r="J98" s="40"/>
      <c r="K98" s="43"/>
      <c r="L98" s="43"/>
      <c r="M98" s="43"/>
      <c r="N98" s="42" t="str">
        <f t="shared" ref="N98:O98" si="193">iferror(if($J98&gt;10,(L98-$K98)/$K98,""))</f>
        <v/>
      </c>
      <c r="O98" s="42" t="str">
        <f t="shared" si="193"/>
        <v/>
      </c>
      <c r="P98" s="44" t="str">
        <f t="shared" si="5"/>
        <v/>
      </c>
    </row>
    <row r="99">
      <c r="A99" s="40"/>
      <c r="B99" s="40"/>
      <c r="C99" s="40"/>
      <c r="D99" s="41"/>
      <c r="E99" s="41"/>
      <c r="F99" s="41"/>
      <c r="G99" s="42" t="str">
        <f t="shared" ref="G99:H99" si="194">iferror(if($C99&gt;10,(E99-$D99)/$D99,""))</f>
        <v/>
      </c>
      <c r="H99" s="42" t="str">
        <f t="shared" si="194"/>
        <v/>
      </c>
      <c r="I99" s="40"/>
      <c r="J99" s="40"/>
      <c r="K99" s="43"/>
      <c r="L99" s="43"/>
      <c r="M99" s="43"/>
      <c r="N99" s="42" t="str">
        <f t="shared" ref="N99:O99" si="195">iferror(if($J99&gt;10,(L99-$K99)/$K99,""))</f>
        <v/>
      </c>
      <c r="O99" s="42" t="str">
        <f t="shared" si="195"/>
        <v/>
      </c>
      <c r="P99" s="44" t="str">
        <f t="shared" si="5"/>
        <v/>
      </c>
    </row>
    <row r="100">
      <c r="A100" s="40"/>
      <c r="B100" s="40"/>
      <c r="C100" s="40"/>
      <c r="D100" s="41"/>
      <c r="E100" s="41"/>
      <c r="F100" s="41"/>
      <c r="G100" s="42" t="str">
        <f t="shared" ref="G100:H100" si="196">iferror(if($C100&gt;10,(E100-$D100)/$D100,""))</f>
        <v/>
      </c>
      <c r="H100" s="42" t="str">
        <f t="shared" si="196"/>
        <v/>
      </c>
      <c r="I100" s="40"/>
      <c r="J100" s="40"/>
      <c r="K100" s="43"/>
      <c r="L100" s="43"/>
      <c r="M100" s="43"/>
      <c r="N100" s="42" t="str">
        <f t="shared" ref="N100:O100" si="197">iferror(if($J100&gt;10,(L100-$K100)/$K100,""))</f>
        <v/>
      </c>
      <c r="O100" s="42" t="str">
        <f t="shared" si="197"/>
        <v/>
      </c>
      <c r="P100" s="44" t="str">
        <f t="shared" si="5"/>
        <v/>
      </c>
    </row>
    <row r="101">
      <c r="A101" s="40"/>
      <c r="B101" s="40"/>
      <c r="C101" s="40"/>
      <c r="D101" s="41"/>
      <c r="E101" s="41"/>
      <c r="F101" s="41"/>
      <c r="G101" s="42" t="str">
        <f t="shared" ref="G101:H101" si="198">iferror(if($C101&gt;10,(E101-$D101)/$D101,""))</f>
        <v/>
      </c>
      <c r="H101" s="42" t="str">
        <f t="shared" si="198"/>
        <v/>
      </c>
      <c r="I101" s="40"/>
      <c r="J101" s="40"/>
      <c r="K101" s="43"/>
      <c r="L101" s="43"/>
      <c r="M101" s="43"/>
      <c r="N101" s="42" t="str">
        <f t="shared" ref="N101:O101" si="199">iferror(if($J101&gt;10,(L101-$K101)/$K101,""))</f>
        <v/>
      </c>
      <c r="O101" s="42" t="str">
        <f t="shared" si="199"/>
        <v/>
      </c>
      <c r="P101" s="44" t="str">
        <f t="shared" si="5"/>
        <v/>
      </c>
    </row>
    <row r="102">
      <c r="A102" s="40"/>
      <c r="B102" s="40"/>
      <c r="C102" s="40"/>
      <c r="D102" s="41"/>
      <c r="E102" s="41"/>
      <c r="F102" s="41"/>
      <c r="G102" s="42" t="str">
        <f t="shared" ref="G102:H102" si="200">iferror(if($C102&gt;10,(E102-$D102)/$D102,""))</f>
        <v/>
      </c>
      <c r="H102" s="42" t="str">
        <f t="shared" si="200"/>
        <v/>
      </c>
      <c r="I102" s="40"/>
      <c r="J102" s="40"/>
      <c r="K102" s="43"/>
      <c r="L102" s="43"/>
      <c r="M102" s="43"/>
      <c r="N102" s="42" t="str">
        <f t="shared" ref="N102:O102" si="201">iferror(if($J102&gt;10,(L102-$K102)/$K102,""))</f>
        <v/>
      </c>
      <c r="O102" s="42" t="str">
        <f t="shared" si="201"/>
        <v/>
      </c>
      <c r="P102" s="44" t="str">
        <f t="shared" si="5"/>
        <v/>
      </c>
    </row>
    <row r="103">
      <c r="A103" s="40"/>
      <c r="B103" s="40"/>
      <c r="C103" s="40"/>
      <c r="D103" s="41"/>
      <c r="E103" s="41"/>
      <c r="F103" s="41"/>
      <c r="G103" s="42" t="str">
        <f t="shared" ref="G103:H103" si="202">iferror(if($C103&gt;10,(E103-$D103)/$D103,""))</f>
        <v/>
      </c>
      <c r="H103" s="42" t="str">
        <f t="shared" si="202"/>
        <v/>
      </c>
      <c r="I103" s="40"/>
      <c r="J103" s="40"/>
      <c r="K103" s="43"/>
      <c r="L103" s="43"/>
      <c r="M103" s="43"/>
      <c r="N103" s="42" t="str">
        <f t="shared" ref="N103:O103" si="203">iferror(if($J103&gt;10,(L103-$K103)/$K103,""))</f>
        <v/>
      </c>
      <c r="O103" s="42" t="str">
        <f t="shared" si="203"/>
        <v/>
      </c>
      <c r="P103" s="44" t="str">
        <f t="shared" si="5"/>
        <v/>
      </c>
    </row>
    <row r="104">
      <c r="A104" s="40"/>
      <c r="B104" s="40"/>
      <c r="C104" s="40"/>
      <c r="D104" s="41"/>
      <c r="E104" s="41"/>
      <c r="F104" s="41"/>
      <c r="G104" s="42" t="str">
        <f t="shared" ref="G104:H104" si="204">iferror(if($C104&gt;10,(E104-$D104)/$D104,""))</f>
        <v/>
      </c>
      <c r="H104" s="42" t="str">
        <f t="shared" si="204"/>
        <v/>
      </c>
      <c r="I104" s="40"/>
      <c r="J104" s="40"/>
      <c r="K104" s="43"/>
      <c r="L104" s="43"/>
      <c r="M104" s="43"/>
      <c r="N104" s="42" t="str">
        <f t="shared" ref="N104:O104" si="205">iferror(if($J104&gt;10,(L104-$K104)/$K104,""))</f>
        <v/>
      </c>
      <c r="O104" s="42" t="str">
        <f t="shared" si="205"/>
        <v/>
      </c>
      <c r="P104" s="44" t="str">
        <f t="shared" si="5"/>
        <v/>
      </c>
    </row>
    <row r="105">
      <c r="A105" s="40"/>
      <c r="B105" s="40"/>
      <c r="C105" s="40"/>
      <c r="D105" s="41"/>
      <c r="E105" s="41"/>
      <c r="F105" s="41"/>
      <c r="G105" s="42" t="str">
        <f t="shared" ref="G105:H105" si="206">iferror(if($C105&gt;10,(E105-$D105)/$D105,""))</f>
        <v/>
      </c>
      <c r="H105" s="42" t="str">
        <f t="shared" si="206"/>
        <v/>
      </c>
      <c r="I105" s="40"/>
      <c r="J105" s="40"/>
      <c r="K105" s="43"/>
      <c r="L105" s="43"/>
      <c r="M105" s="43"/>
      <c r="N105" s="42" t="str">
        <f t="shared" ref="N105:O105" si="207">iferror(if($J105&gt;10,(L105-$K105)/$K105,""))</f>
        <v/>
      </c>
      <c r="O105" s="42" t="str">
        <f t="shared" si="207"/>
        <v/>
      </c>
      <c r="P105" s="44" t="str">
        <f t="shared" si="5"/>
        <v/>
      </c>
    </row>
    <row r="106">
      <c r="A106" s="40"/>
      <c r="B106" s="40"/>
      <c r="C106" s="40"/>
      <c r="D106" s="41"/>
      <c r="E106" s="41"/>
      <c r="F106" s="41"/>
      <c r="G106" s="42" t="str">
        <f t="shared" ref="G106:H106" si="208">iferror(if($C106&gt;10,(E106-$D106)/$D106,""))</f>
        <v/>
      </c>
      <c r="H106" s="42" t="str">
        <f t="shared" si="208"/>
        <v/>
      </c>
      <c r="I106" s="40"/>
      <c r="J106" s="40"/>
      <c r="K106" s="43"/>
      <c r="L106" s="43"/>
      <c r="M106" s="43"/>
      <c r="N106" s="42" t="str">
        <f t="shared" ref="N106:O106" si="209">iferror(if($J106&gt;10,(L106-$K106)/$K106,""))</f>
        <v/>
      </c>
      <c r="O106" s="42" t="str">
        <f t="shared" si="209"/>
        <v/>
      </c>
      <c r="P106" s="44" t="str">
        <f t="shared" si="5"/>
        <v/>
      </c>
    </row>
    <row r="107">
      <c r="A107" s="40"/>
      <c r="B107" s="40"/>
      <c r="C107" s="40"/>
      <c r="D107" s="41"/>
      <c r="E107" s="41"/>
      <c r="F107" s="41"/>
      <c r="G107" s="42" t="str">
        <f t="shared" ref="G107:H107" si="210">iferror(if($C107&gt;10,(E107-$D107)/$D107,""))</f>
        <v/>
      </c>
      <c r="H107" s="42" t="str">
        <f t="shared" si="210"/>
        <v/>
      </c>
      <c r="I107" s="40"/>
      <c r="J107" s="40"/>
      <c r="K107" s="43"/>
      <c r="L107" s="43"/>
      <c r="M107" s="43"/>
      <c r="N107" s="42" t="str">
        <f t="shared" ref="N107:O107" si="211">iferror(if($J107&gt;10,(L107-$K107)/$K107,""))</f>
        <v/>
      </c>
      <c r="O107" s="42" t="str">
        <f t="shared" si="211"/>
        <v/>
      </c>
      <c r="P107" s="44" t="str">
        <f t="shared" si="5"/>
        <v/>
      </c>
    </row>
  </sheetData>
  <mergeCells count="3">
    <mergeCell ref="A1:A2"/>
    <mergeCell ref="B1:H1"/>
    <mergeCell ref="I1:O1"/>
  </mergeCells>
  <conditionalFormatting sqref="C3:C107 J3:J107">
    <cfRule type="cellIs" dxfId="0" priority="1" operator="lessThan">
      <formula>10</formula>
    </cfRule>
  </conditionalFormatting>
  <drawing r:id="rId2"/>
  <legacy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5818E"/>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6" width="21.57"/>
    <col customWidth="1" min="7" max="9" width="19.57"/>
    <col customWidth="1" hidden="1" min="10" max="10" width="19.57"/>
  </cols>
  <sheetData>
    <row r="1">
      <c r="A1" s="45" t="s">
        <v>102</v>
      </c>
      <c r="B1" s="45" t="s">
        <v>103</v>
      </c>
      <c r="C1" s="45" t="s">
        <v>11</v>
      </c>
      <c r="D1" s="45" t="s">
        <v>104</v>
      </c>
      <c r="E1" s="45" t="s">
        <v>105</v>
      </c>
      <c r="F1" s="46" t="s">
        <v>106</v>
      </c>
      <c r="G1" s="46" t="s">
        <v>107</v>
      </c>
      <c r="H1" s="46" t="s">
        <v>108</v>
      </c>
      <c r="I1" s="47" t="s">
        <v>109</v>
      </c>
      <c r="J1" s="47" t="s">
        <v>110</v>
      </c>
    </row>
    <row r="2">
      <c r="A2" s="48"/>
      <c r="B2" s="40"/>
      <c r="C2" s="48"/>
      <c r="D2" s="48"/>
      <c r="E2" s="48"/>
      <c r="F2" s="41"/>
      <c r="G2" s="49" t="str">
        <f>iferror(vlookup($C2,'Salaries per Role'!$A:$D,4,FALSE))</f>
        <v/>
      </c>
      <c r="H2" s="49" t="str">
        <f t="shared" ref="H2:H50" si="1">if(G2&lt;F2,F2,G2)</f>
        <v/>
      </c>
      <c r="I2" s="50" t="str">
        <f t="shared" ref="I2:I50" si="2">iferror((G2-F2)/F2)</f>
        <v/>
      </c>
      <c r="J2" s="50" t="str">
        <f t="shared" ref="J2:J50" si="3">iferror((H2-F2)/F2)</f>
        <v/>
      </c>
    </row>
    <row r="3">
      <c r="A3" s="48"/>
      <c r="B3" s="40"/>
      <c r="C3" s="48"/>
      <c r="D3" s="48"/>
      <c r="E3" s="48"/>
      <c r="F3" s="41"/>
      <c r="G3" s="49" t="str">
        <f>iferror(vlookup($C3,'Salaries per Role'!$A:$D,4,FALSE))</f>
        <v/>
      </c>
      <c r="H3" s="49" t="str">
        <f t="shared" si="1"/>
        <v/>
      </c>
      <c r="I3" s="50" t="str">
        <f t="shared" si="2"/>
        <v/>
      </c>
      <c r="J3" s="50" t="str">
        <f t="shared" si="3"/>
        <v/>
      </c>
    </row>
    <row r="4">
      <c r="A4" s="48"/>
      <c r="B4" s="40"/>
      <c r="C4" s="48"/>
      <c r="D4" s="48"/>
      <c r="E4" s="48"/>
      <c r="F4" s="41"/>
      <c r="G4" s="49" t="str">
        <f>iferror(vlookup($C4,'Salaries per Role'!$A:$D,4,FALSE))</f>
        <v/>
      </c>
      <c r="H4" s="49" t="str">
        <f t="shared" si="1"/>
        <v/>
      </c>
      <c r="I4" s="50" t="str">
        <f t="shared" si="2"/>
        <v/>
      </c>
      <c r="J4" s="50" t="str">
        <f t="shared" si="3"/>
        <v/>
      </c>
    </row>
    <row r="5">
      <c r="A5" s="40"/>
      <c r="B5" s="40"/>
      <c r="C5" s="48"/>
      <c r="D5" s="40"/>
      <c r="E5" s="40"/>
      <c r="F5" s="41"/>
      <c r="G5" s="49" t="str">
        <f>iferror(vlookup($C5,'Salaries per Role'!$A:$D,4,FALSE))</f>
        <v/>
      </c>
      <c r="H5" s="49" t="str">
        <f t="shared" si="1"/>
        <v/>
      </c>
      <c r="I5" s="50" t="str">
        <f t="shared" si="2"/>
        <v/>
      </c>
      <c r="J5" s="50" t="str">
        <f t="shared" si="3"/>
        <v/>
      </c>
    </row>
    <row r="6">
      <c r="A6" s="40"/>
      <c r="B6" s="40"/>
      <c r="C6" s="40"/>
      <c r="D6" s="40"/>
      <c r="E6" s="40"/>
      <c r="F6" s="43"/>
      <c r="G6" s="49" t="str">
        <f>iferror(vlookup($C6,'Salaries per Role'!$A:$D,4,FALSE))</f>
        <v/>
      </c>
      <c r="H6" s="49" t="str">
        <f t="shared" si="1"/>
        <v/>
      </c>
      <c r="I6" s="50" t="str">
        <f t="shared" si="2"/>
        <v/>
      </c>
      <c r="J6" s="50" t="str">
        <f t="shared" si="3"/>
        <v/>
      </c>
    </row>
    <row r="7">
      <c r="A7" s="40"/>
      <c r="B7" s="40"/>
      <c r="C7" s="40"/>
      <c r="D7" s="40"/>
      <c r="E7" s="40"/>
      <c r="F7" s="43"/>
      <c r="G7" s="49" t="str">
        <f>iferror(vlookup($C7,'Salaries per Role'!$A:$D,4,FALSE))</f>
        <v/>
      </c>
      <c r="H7" s="49" t="str">
        <f t="shared" si="1"/>
        <v/>
      </c>
      <c r="I7" s="50" t="str">
        <f t="shared" si="2"/>
        <v/>
      </c>
      <c r="J7" s="50" t="str">
        <f t="shared" si="3"/>
        <v/>
      </c>
    </row>
    <row r="8">
      <c r="A8" s="40"/>
      <c r="B8" s="40"/>
      <c r="C8" s="40"/>
      <c r="D8" s="40"/>
      <c r="E8" s="40"/>
      <c r="F8" s="43"/>
      <c r="G8" s="49" t="str">
        <f>iferror(vlookup($C8,'Salaries per Role'!$A:$D,4,FALSE))</f>
        <v/>
      </c>
      <c r="H8" s="49" t="str">
        <f t="shared" si="1"/>
        <v/>
      </c>
      <c r="I8" s="50" t="str">
        <f t="shared" si="2"/>
        <v/>
      </c>
      <c r="J8" s="50" t="str">
        <f t="shared" si="3"/>
        <v/>
      </c>
    </row>
    <row r="9">
      <c r="A9" s="40"/>
      <c r="B9" s="40"/>
      <c r="C9" s="40"/>
      <c r="D9" s="40"/>
      <c r="E9" s="40"/>
      <c r="F9" s="43"/>
      <c r="G9" s="49" t="str">
        <f>iferror(vlookup($C9,'Salaries per Role'!$A:$D,4,FALSE))</f>
        <v/>
      </c>
      <c r="H9" s="49" t="str">
        <f t="shared" si="1"/>
        <v/>
      </c>
      <c r="I9" s="50" t="str">
        <f t="shared" si="2"/>
        <v/>
      </c>
      <c r="J9" s="50" t="str">
        <f t="shared" si="3"/>
        <v/>
      </c>
    </row>
    <row r="10">
      <c r="A10" s="40"/>
      <c r="B10" s="40"/>
      <c r="C10" s="40"/>
      <c r="D10" s="40"/>
      <c r="E10" s="40"/>
      <c r="F10" s="43"/>
      <c r="G10" s="49" t="str">
        <f>iferror(vlookup($C10,'Salaries per Role'!$A:$D,4,FALSE))</f>
        <v/>
      </c>
      <c r="H10" s="49" t="str">
        <f t="shared" si="1"/>
        <v/>
      </c>
      <c r="I10" s="50" t="str">
        <f t="shared" si="2"/>
        <v/>
      </c>
      <c r="J10" s="50" t="str">
        <f t="shared" si="3"/>
        <v/>
      </c>
    </row>
    <row r="11">
      <c r="A11" s="40"/>
      <c r="B11" s="40"/>
      <c r="C11" s="40"/>
      <c r="D11" s="40"/>
      <c r="E11" s="40"/>
      <c r="F11" s="43"/>
      <c r="G11" s="49" t="str">
        <f>iferror(vlookup($C11,'Salaries per Role'!$A:$D,4,FALSE))</f>
        <v/>
      </c>
      <c r="H11" s="49" t="str">
        <f t="shared" si="1"/>
        <v/>
      </c>
      <c r="I11" s="50" t="str">
        <f t="shared" si="2"/>
        <v/>
      </c>
      <c r="J11" s="50" t="str">
        <f t="shared" si="3"/>
        <v/>
      </c>
    </row>
    <row r="12">
      <c r="A12" s="40"/>
      <c r="B12" s="40"/>
      <c r="C12" s="40"/>
      <c r="D12" s="40"/>
      <c r="E12" s="40"/>
      <c r="F12" s="43"/>
      <c r="G12" s="49" t="str">
        <f>iferror(vlookup($C12,'Salaries per Role'!$A:$D,4,FALSE))</f>
        <v/>
      </c>
      <c r="H12" s="49" t="str">
        <f t="shared" si="1"/>
        <v/>
      </c>
      <c r="I12" s="50" t="str">
        <f t="shared" si="2"/>
        <v/>
      </c>
      <c r="J12" s="50" t="str">
        <f t="shared" si="3"/>
        <v/>
      </c>
    </row>
    <row r="13">
      <c r="A13" s="40"/>
      <c r="B13" s="40"/>
      <c r="C13" s="40"/>
      <c r="D13" s="40"/>
      <c r="E13" s="40"/>
      <c r="F13" s="43"/>
      <c r="G13" s="49" t="str">
        <f>iferror(vlookup($C13,'Salaries per Role'!$A:$D,4,FALSE))</f>
        <v/>
      </c>
      <c r="H13" s="49" t="str">
        <f t="shared" si="1"/>
        <v/>
      </c>
      <c r="I13" s="50" t="str">
        <f t="shared" si="2"/>
        <v/>
      </c>
      <c r="J13" s="50" t="str">
        <f t="shared" si="3"/>
        <v/>
      </c>
    </row>
    <row r="14">
      <c r="A14" s="40"/>
      <c r="B14" s="40"/>
      <c r="C14" s="40"/>
      <c r="D14" s="40"/>
      <c r="E14" s="40"/>
      <c r="F14" s="43"/>
      <c r="G14" s="49" t="str">
        <f>iferror(vlookup($C14,'Salaries per Role'!$A:$D,4,FALSE))</f>
        <v/>
      </c>
      <c r="H14" s="49" t="str">
        <f t="shared" si="1"/>
        <v/>
      </c>
      <c r="I14" s="50" t="str">
        <f t="shared" si="2"/>
        <v/>
      </c>
      <c r="J14" s="50" t="str">
        <f t="shared" si="3"/>
        <v/>
      </c>
    </row>
    <row r="15">
      <c r="A15" s="40"/>
      <c r="B15" s="40"/>
      <c r="C15" s="40"/>
      <c r="D15" s="40"/>
      <c r="E15" s="40"/>
      <c r="F15" s="43"/>
      <c r="G15" s="49" t="str">
        <f>iferror(vlookup($C15,'Salaries per Role'!$A:$D,4,FALSE))</f>
        <v/>
      </c>
      <c r="H15" s="49" t="str">
        <f t="shared" si="1"/>
        <v/>
      </c>
      <c r="I15" s="50" t="str">
        <f t="shared" si="2"/>
        <v/>
      </c>
      <c r="J15" s="50" t="str">
        <f t="shared" si="3"/>
        <v/>
      </c>
    </row>
    <row r="16">
      <c r="A16" s="40"/>
      <c r="B16" s="40"/>
      <c r="C16" s="40"/>
      <c r="D16" s="40"/>
      <c r="E16" s="40"/>
      <c r="F16" s="43"/>
      <c r="G16" s="49" t="str">
        <f>iferror(vlookup($C16,'Salaries per Role'!$A:$D,4,FALSE))</f>
        <v/>
      </c>
      <c r="H16" s="49" t="str">
        <f t="shared" si="1"/>
        <v/>
      </c>
      <c r="I16" s="50" t="str">
        <f t="shared" si="2"/>
        <v/>
      </c>
      <c r="J16" s="50" t="str">
        <f t="shared" si="3"/>
        <v/>
      </c>
    </row>
    <row r="17">
      <c r="A17" s="40"/>
      <c r="B17" s="40"/>
      <c r="C17" s="40"/>
      <c r="D17" s="40"/>
      <c r="E17" s="40"/>
      <c r="F17" s="43"/>
      <c r="G17" s="49" t="str">
        <f>iferror(vlookup($C17,'Salaries per Role'!$A:$D,4,FALSE))</f>
        <v/>
      </c>
      <c r="H17" s="49" t="str">
        <f t="shared" si="1"/>
        <v/>
      </c>
      <c r="I17" s="50" t="str">
        <f t="shared" si="2"/>
        <v/>
      </c>
      <c r="J17" s="50" t="str">
        <f t="shared" si="3"/>
        <v/>
      </c>
    </row>
    <row r="18">
      <c r="A18" s="40"/>
      <c r="B18" s="40"/>
      <c r="C18" s="40"/>
      <c r="D18" s="40"/>
      <c r="E18" s="40"/>
      <c r="F18" s="43"/>
      <c r="G18" s="49" t="str">
        <f>iferror(vlookup($C18,'Salaries per Role'!$A:$D,4,FALSE))</f>
        <v/>
      </c>
      <c r="H18" s="49" t="str">
        <f t="shared" si="1"/>
        <v/>
      </c>
      <c r="I18" s="50" t="str">
        <f t="shared" si="2"/>
        <v/>
      </c>
      <c r="J18" s="50" t="str">
        <f t="shared" si="3"/>
        <v/>
      </c>
    </row>
    <row r="19">
      <c r="A19" s="40"/>
      <c r="B19" s="40"/>
      <c r="C19" s="40"/>
      <c r="D19" s="40"/>
      <c r="E19" s="40"/>
      <c r="F19" s="43"/>
      <c r="G19" s="49" t="str">
        <f>iferror(vlookup($C19,'Salaries per Role'!$A:$D,4,FALSE))</f>
        <v/>
      </c>
      <c r="H19" s="49" t="str">
        <f t="shared" si="1"/>
        <v/>
      </c>
      <c r="I19" s="50" t="str">
        <f t="shared" si="2"/>
        <v/>
      </c>
      <c r="J19" s="50" t="str">
        <f t="shared" si="3"/>
        <v/>
      </c>
    </row>
    <row r="20">
      <c r="A20" s="40"/>
      <c r="B20" s="40"/>
      <c r="C20" s="40"/>
      <c r="D20" s="40"/>
      <c r="E20" s="40"/>
      <c r="F20" s="41"/>
      <c r="G20" s="49" t="str">
        <f>iferror(vlookup($C20,'Salaries per Role'!$A:$D,4,FALSE))</f>
        <v/>
      </c>
      <c r="H20" s="49" t="str">
        <f t="shared" si="1"/>
        <v/>
      </c>
      <c r="I20" s="50" t="str">
        <f t="shared" si="2"/>
        <v/>
      </c>
      <c r="J20" s="50" t="str">
        <f t="shared" si="3"/>
        <v/>
      </c>
    </row>
    <row r="21">
      <c r="A21" s="40"/>
      <c r="B21" s="40"/>
      <c r="C21" s="40"/>
      <c r="D21" s="40"/>
      <c r="E21" s="40"/>
      <c r="F21" s="43"/>
      <c r="G21" s="49" t="str">
        <f>iferror(vlookup($C21,'Salaries per Role'!$A:$D,4,FALSE))</f>
        <v/>
      </c>
      <c r="H21" s="49" t="str">
        <f t="shared" si="1"/>
        <v/>
      </c>
      <c r="I21" s="50" t="str">
        <f t="shared" si="2"/>
        <v/>
      </c>
      <c r="J21" s="50" t="str">
        <f t="shared" si="3"/>
        <v/>
      </c>
    </row>
    <row r="22">
      <c r="A22" s="40"/>
      <c r="B22" s="40"/>
      <c r="C22" s="40"/>
      <c r="D22" s="40"/>
      <c r="E22" s="40"/>
      <c r="F22" s="43"/>
      <c r="G22" s="49" t="str">
        <f>iferror(vlookup($C22,'Salaries per Role'!$A:$D,4,FALSE))</f>
        <v/>
      </c>
      <c r="H22" s="49" t="str">
        <f t="shared" si="1"/>
        <v/>
      </c>
      <c r="I22" s="50" t="str">
        <f t="shared" si="2"/>
        <v/>
      </c>
      <c r="J22" s="50" t="str">
        <f t="shared" si="3"/>
        <v/>
      </c>
    </row>
    <row r="23">
      <c r="A23" s="40"/>
      <c r="B23" s="40"/>
      <c r="C23" s="40"/>
      <c r="D23" s="40"/>
      <c r="E23" s="40"/>
      <c r="F23" s="43"/>
      <c r="G23" s="49" t="str">
        <f>iferror(vlookup($C23,'Salaries per Role'!$A:$D,4,FALSE))</f>
        <v/>
      </c>
      <c r="H23" s="49" t="str">
        <f t="shared" si="1"/>
        <v/>
      </c>
      <c r="I23" s="50" t="str">
        <f t="shared" si="2"/>
        <v/>
      </c>
      <c r="J23" s="50" t="str">
        <f t="shared" si="3"/>
        <v/>
      </c>
    </row>
    <row r="24">
      <c r="A24" s="40"/>
      <c r="B24" s="40"/>
      <c r="C24" s="40"/>
      <c r="D24" s="40"/>
      <c r="E24" s="40"/>
      <c r="F24" s="43"/>
      <c r="G24" s="49" t="str">
        <f>iferror(vlookup($C24,'Salaries per Role'!$A:$D,4,FALSE))</f>
        <v/>
      </c>
      <c r="H24" s="49" t="str">
        <f t="shared" si="1"/>
        <v/>
      </c>
      <c r="I24" s="50" t="str">
        <f t="shared" si="2"/>
        <v/>
      </c>
      <c r="J24" s="50" t="str">
        <f t="shared" si="3"/>
        <v/>
      </c>
    </row>
    <row r="25">
      <c r="A25" s="40"/>
      <c r="B25" s="40"/>
      <c r="C25" s="40"/>
      <c r="D25" s="40"/>
      <c r="E25" s="40"/>
      <c r="F25" s="43"/>
      <c r="G25" s="49" t="str">
        <f>iferror(vlookup($C25,'Salaries per Role'!$A:$D,4,FALSE))</f>
        <v/>
      </c>
      <c r="H25" s="49" t="str">
        <f t="shared" si="1"/>
        <v/>
      </c>
      <c r="I25" s="50" t="str">
        <f t="shared" si="2"/>
        <v/>
      </c>
      <c r="J25" s="50" t="str">
        <f t="shared" si="3"/>
        <v/>
      </c>
    </row>
    <row r="26">
      <c r="A26" s="40"/>
      <c r="B26" s="40"/>
      <c r="C26" s="40"/>
      <c r="D26" s="40"/>
      <c r="E26" s="40"/>
      <c r="F26" s="43"/>
      <c r="G26" s="49" t="str">
        <f>iferror(vlookup($C26,'Salaries per Role'!$A:$D,4,FALSE))</f>
        <v/>
      </c>
      <c r="H26" s="49" t="str">
        <f t="shared" si="1"/>
        <v/>
      </c>
      <c r="I26" s="50" t="str">
        <f t="shared" si="2"/>
        <v/>
      </c>
      <c r="J26" s="50" t="str">
        <f t="shared" si="3"/>
        <v/>
      </c>
    </row>
    <row r="27">
      <c r="A27" s="40"/>
      <c r="B27" s="40"/>
      <c r="C27" s="40"/>
      <c r="D27" s="40"/>
      <c r="E27" s="40"/>
      <c r="F27" s="43"/>
      <c r="G27" s="49" t="str">
        <f>iferror(vlookup($C27,'Salaries per Role'!$A:$D,4,FALSE))</f>
        <v/>
      </c>
      <c r="H27" s="49" t="str">
        <f t="shared" si="1"/>
        <v/>
      </c>
      <c r="I27" s="50" t="str">
        <f t="shared" si="2"/>
        <v/>
      </c>
      <c r="J27" s="50" t="str">
        <f t="shared" si="3"/>
        <v/>
      </c>
    </row>
    <row r="28">
      <c r="A28" s="40"/>
      <c r="B28" s="40"/>
      <c r="C28" s="40"/>
      <c r="D28" s="40"/>
      <c r="E28" s="40"/>
      <c r="F28" s="43"/>
      <c r="G28" s="49" t="str">
        <f>iferror(vlookup($C28,'Salaries per Role'!$A:$D,4,FALSE))</f>
        <v/>
      </c>
      <c r="H28" s="49" t="str">
        <f t="shared" si="1"/>
        <v/>
      </c>
      <c r="I28" s="50" t="str">
        <f t="shared" si="2"/>
        <v/>
      </c>
      <c r="J28" s="50" t="str">
        <f t="shared" si="3"/>
        <v/>
      </c>
    </row>
    <row r="29">
      <c r="A29" s="40"/>
      <c r="B29" s="40"/>
      <c r="C29" s="40"/>
      <c r="D29" s="40"/>
      <c r="E29" s="40"/>
      <c r="F29" s="43"/>
      <c r="G29" s="49" t="str">
        <f>iferror(vlookup($C29,'Salaries per Role'!$A:$D,4,FALSE))</f>
        <v/>
      </c>
      <c r="H29" s="49" t="str">
        <f t="shared" si="1"/>
        <v/>
      </c>
      <c r="I29" s="50" t="str">
        <f t="shared" si="2"/>
        <v/>
      </c>
      <c r="J29" s="50" t="str">
        <f t="shared" si="3"/>
        <v/>
      </c>
    </row>
    <row r="30">
      <c r="A30" s="40"/>
      <c r="B30" s="40"/>
      <c r="C30" s="40"/>
      <c r="D30" s="40"/>
      <c r="E30" s="40"/>
      <c r="F30" s="43"/>
      <c r="G30" s="49" t="str">
        <f>iferror(vlookup($C30,'Salaries per Role'!$A:$D,4,FALSE))</f>
        <v/>
      </c>
      <c r="H30" s="49" t="str">
        <f t="shared" si="1"/>
        <v/>
      </c>
      <c r="I30" s="50" t="str">
        <f t="shared" si="2"/>
        <v/>
      </c>
      <c r="J30" s="50" t="str">
        <f t="shared" si="3"/>
        <v/>
      </c>
    </row>
    <row r="31">
      <c r="A31" s="40"/>
      <c r="B31" s="40"/>
      <c r="C31" s="40"/>
      <c r="D31" s="40"/>
      <c r="E31" s="40"/>
      <c r="F31" s="43"/>
      <c r="G31" s="49" t="str">
        <f>iferror(vlookup($C31,'Salaries per Role'!$A:$D,4,FALSE))</f>
        <v/>
      </c>
      <c r="H31" s="49" t="str">
        <f t="shared" si="1"/>
        <v/>
      </c>
      <c r="I31" s="50" t="str">
        <f t="shared" si="2"/>
        <v/>
      </c>
      <c r="J31" s="50" t="str">
        <f t="shared" si="3"/>
        <v/>
      </c>
    </row>
    <row r="32">
      <c r="A32" s="40"/>
      <c r="B32" s="40"/>
      <c r="C32" s="40"/>
      <c r="D32" s="40"/>
      <c r="E32" s="40"/>
      <c r="F32" s="41"/>
      <c r="G32" s="49" t="str">
        <f>iferror(vlookup($C32,'Salaries per Role'!$A:$D,4,FALSE))</f>
        <v/>
      </c>
      <c r="H32" s="49" t="str">
        <f t="shared" si="1"/>
        <v/>
      </c>
      <c r="I32" s="50" t="str">
        <f t="shared" si="2"/>
        <v/>
      </c>
      <c r="J32" s="50" t="str">
        <f t="shared" si="3"/>
        <v/>
      </c>
    </row>
    <row r="33">
      <c r="A33" s="40"/>
      <c r="B33" s="40"/>
      <c r="C33" s="40"/>
      <c r="D33" s="40"/>
      <c r="E33" s="40"/>
      <c r="F33" s="43"/>
      <c r="G33" s="49" t="str">
        <f>iferror(vlookup($C33,'Salaries per Role'!$A:$D,4,FALSE))</f>
        <v/>
      </c>
      <c r="H33" s="49" t="str">
        <f t="shared" si="1"/>
        <v/>
      </c>
      <c r="I33" s="50" t="str">
        <f t="shared" si="2"/>
        <v/>
      </c>
      <c r="J33" s="50" t="str">
        <f t="shared" si="3"/>
        <v/>
      </c>
    </row>
    <row r="34">
      <c r="A34" s="40"/>
      <c r="B34" s="40"/>
      <c r="C34" s="40"/>
      <c r="D34" s="40"/>
      <c r="E34" s="40"/>
      <c r="F34" s="43"/>
      <c r="G34" s="49" t="str">
        <f>iferror(vlookup($C34,'Salaries per Role'!$A:$D,4,FALSE))</f>
        <v/>
      </c>
      <c r="H34" s="49" t="str">
        <f t="shared" si="1"/>
        <v/>
      </c>
      <c r="I34" s="50" t="str">
        <f t="shared" si="2"/>
        <v/>
      </c>
      <c r="J34" s="50" t="str">
        <f t="shared" si="3"/>
        <v/>
      </c>
    </row>
    <row r="35">
      <c r="A35" s="40"/>
      <c r="B35" s="40"/>
      <c r="C35" s="40"/>
      <c r="D35" s="40"/>
      <c r="E35" s="40"/>
      <c r="F35" s="43"/>
      <c r="G35" s="49" t="str">
        <f>iferror(vlookup($C35,'Salaries per Role'!$A:$D,4,FALSE))</f>
        <v/>
      </c>
      <c r="H35" s="49" t="str">
        <f t="shared" si="1"/>
        <v/>
      </c>
      <c r="I35" s="50" t="str">
        <f t="shared" si="2"/>
        <v/>
      </c>
      <c r="J35" s="50" t="str">
        <f t="shared" si="3"/>
        <v/>
      </c>
    </row>
    <row r="36">
      <c r="A36" s="40"/>
      <c r="B36" s="40"/>
      <c r="C36" s="40"/>
      <c r="D36" s="40"/>
      <c r="E36" s="40"/>
      <c r="F36" s="43"/>
      <c r="G36" s="49" t="str">
        <f>iferror(vlookup($C36,'Salaries per Role'!$A:$D,4,FALSE))</f>
        <v/>
      </c>
      <c r="H36" s="49" t="str">
        <f t="shared" si="1"/>
        <v/>
      </c>
      <c r="I36" s="50" t="str">
        <f t="shared" si="2"/>
        <v/>
      </c>
      <c r="J36" s="50" t="str">
        <f t="shared" si="3"/>
        <v/>
      </c>
    </row>
    <row r="37">
      <c r="A37" s="40"/>
      <c r="B37" s="40"/>
      <c r="C37" s="40"/>
      <c r="D37" s="40"/>
      <c r="E37" s="40"/>
      <c r="F37" s="41"/>
      <c r="G37" s="49" t="str">
        <f>iferror(vlookup($C37,'Salaries per Role'!$A:$D,4,FALSE))</f>
        <v/>
      </c>
      <c r="H37" s="49" t="str">
        <f t="shared" si="1"/>
        <v/>
      </c>
      <c r="I37" s="50" t="str">
        <f t="shared" si="2"/>
        <v/>
      </c>
      <c r="J37" s="50" t="str">
        <f t="shared" si="3"/>
        <v/>
      </c>
    </row>
    <row r="38">
      <c r="A38" s="40"/>
      <c r="B38" s="40"/>
      <c r="C38" s="40"/>
      <c r="D38" s="40"/>
      <c r="E38" s="40"/>
      <c r="F38" s="43"/>
      <c r="G38" s="49" t="str">
        <f>iferror(vlookup($C38,'Salaries per Role'!$A:$D,4,FALSE))</f>
        <v/>
      </c>
      <c r="H38" s="49" t="str">
        <f t="shared" si="1"/>
        <v/>
      </c>
      <c r="I38" s="50" t="str">
        <f t="shared" si="2"/>
        <v/>
      </c>
      <c r="J38" s="50" t="str">
        <f t="shared" si="3"/>
        <v/>
      </c>
    </row>
    <row r="39">
      <c r="A39" s="40"/>
      <c r="B39" s="40"/>
      <c r="C39" s="40"/>
      <c r="D39" s="40"/>
      <c r="E39" s="40"/>
      <c r="F39" s="43"/>
      <c r="G39" s="49" t="str">
        <f>iferror(vlookup($C39,'Salaries per Role'!$A:$D,4,FALSE))</f>
        <v/>
      </c>
      <c r="H39" s="49" t="str">
        <f t="shared" si="1"/>
        <v/>
      </c>
      <c r="I39" s="50" t="str">
        <f t="shared" si="2"/>
        <v/>
      </c>
      <c r="J39" s="50" t="str">
        <f t="shared" si="3"/>
        <v/>
      </c>
    </row>
    <row r="40">
      <c r="A40" s="40"/>
      <c r="B40" s="40"/>
      <c r="C40" s="40"/>
      <c r="D40" s="40"/>
      <c r="E40" s="40"/>
      <c r="F40" s="41"/>
      <c r="G40" s="49" t="str">
        <f>iferror(vlookup($C40,'Salaries per Role'!$A:$D,4,FALSE))</f>
        <v/>
      </c>
      <c r="H40" s="49" t="str">
        <f t="shared" si="1"/>
        <v/>
      </c>
      <c r="I40" s="50" t="str">
        <f t="shared" si="2"/>
        <v/>
      </c>
      <c r="J40" s="50" t="str">
        <f t="shared" si="3"/>
        <v/>
      </c>
    </row>
    <row r="41">
      <c r="A41" s="40"/>
      <c r="B41" s="40"/>
      <c r="C41" s="40"/>
      <c r="D41" s="40"/>
      <c r="E41" s="40"/>
      <c r="F41" s="41"/>
      <c r="G41" s="49" t="str">
        <f>iferror(vlookup($C41,'Salaries per Role'!$A:$D,4,FALSE))</f>
        <v/>
      </c>
      <c r="H41" s="49" t="str">
        <f t="shared" si="1"/>
        <v/>
      </c>
      <c r="I41" s="50" t="str">
        <f t="shared" si="2"/>
        <v/>
      </c>
      <c r="J41" s="50" t="str">
        <f t="shared" si="3"/>
        <v/>
      </c>
    </row>
    <row r="42">
      <c r="A42" s="40"/>
      <c r="B42" s="40"/>
      <c r="C42" s="40"/>
      <c r="D42" s="40"/>
      <c r="E42" s="40"/>
      <c r="F42" s="43"/>
      <c r="G42" s="49" t="str">
        <f>iferror(vlookup($C42,'Salaries per Role'!$A:$D,4,FALSE))</f>
        <v/>
      </c>
      <c r="H42" s="49" t="str">
        <f t="shared" si="1"/>
        <v/>
      </c>
      <c r="I42" s="50" t="str">
        <f t="shared" si="2"/>
        <v/>
      </c>
      <c r="J42" s="50" t="str">
        <f t="shared" si="3"/>
        <v/>
      </c>
    </row>
    <row r="43">
      <c r="A43" s="40"/>
      <c r="B43" s="40"/>
      <c r="C43" s="40"/>
      <c r="D43" s="40"/>
      <c r="E43" s="40"/>
      <c r="F43" s="43"/>
      <c r="G43" s="49" t="str">
        <f>iferror(vlookup($C43,'Salaries per Role'!$A:$D,4,FALSE))</f>
        <v/>
      </c>
      <c r="H43" s="49" t="str">
        <f t="shared" si="1"/>
        <v/>
      </c>
      <c r="I43" s="50" t="str">
        <f t="shared" si="2"/>
        <v/>
      </c>
      <c r="J43" s="50" t="str">
        <f t="shared" si="3"/>
        <v/>
      </c>
    </row>
    <row r="44">
      <c r="A44" s="40"/>
      <c r="B44" s="40"/>
      <c r="C44" s="40"/>
      <c r="D44" s="40"/>
      <c r="E44" s="40"/>
      <c r="F44" s="41"/>
      <c r="G44" s="49" t="str">
        <f>iferror(vlookup($C44,'Salaries per Role'!$A:$D,4,FALSE))</f>
        <v/>
      </c>
      <c r="H44" s="49" t="str">
        <f t="shared" si="1"/>
        <v/>
      </c>
      <c r="I44" s="50" t="str">
        <f t="shared" si="2"/>
        <v/>
      </c>
      <c r="J44" s="50" t="str">
        <f t="shared" si="3"/>
        <v/>
      </c>
    </row>
    <row r="45">
      <c r="A45" s="40"/>
      <c r="B45" s="40"/>
      <c r="C45" s="40"/>
      <c r="D45" s="40"/>
      <c r="E45" s="40"/>
      <c r="F45" s="43"/>
      <c r="G45" s="49" t="str">
        <f>iferror(vlookup($C45,'Salaries per Role'!$A:$D,4,FALSE))</f>
        <v/>
      </c>
      <c r="H45" s="49" t="str">
        <f t="shared" si="1"/>
        <v/>
      </c>
      <c r="I45" s="50" t="str">
        <f t="shared" si="2"/>
        <v/>
      </c>
      <c r="J45" s="50" t="str">
        <f t="shared" si="3"/>
        <v/>
      </c>
    </row>
    <row r="46">
      <c r="A46" s="40"/>
      <c r="B46" s="40"/>
      <c r="C46" s="40"/>
      <c r="D46" s="40"/>
      <c r="E46" s="40"/>
      <c r="F46" s="43"/>
      <c r="G46" s="49" t="str">
        <f>iferror(vlookup($C46,'Salaries per Role'!$A:$D,4,FALSE))</f>
        <v/>
      </c>
      <c r="H46" s="49" t="str">
        <f t="shared" si="1"/>
        <v/>
      </c>
      <c r="I46" s="50" t="str">
        <f t="shared" si="2"/>
        <v/>
      </c>
      <c r="J46" s="50" t="str">
        <f t="shared" si="3"/>
        <v/>
      </c>
    </row>
    <row r="47">
      <c r="A47" s="40"/>
      <c r="B47" s="40"/>
      <c r="C47" s="40"/>
      <c r="D47" s="40"/>
      <c r="E47" s="40"/>
      <c r="F47" s="43"/>
      <c r="G47" s="49" t="str">
        <f>iferror(vlookup($C47,'Salaries per Role'!$A:$D,4,FALSE))</f>
        <v/>
      </c>
      <c r="H47" s="49" t="str">
        <f t="shared" si="1"/>
        <v/>
      </c>
      <c r="I47" s="50" t="str">
        <f t="shared" si="2"/>
        <v/>
      </c>
      <c r="J47" s="50" t="str">
        <f t="shared" si="3"/>
        <v/>
      </c>
    </row>
    <row r="48">
      <c r="A48" s="40"/>
      <c r="B48" s="40"/>
      <c r="C48" s="40"/>
      <c r="D48" s="40"/>
      <c r="E48" s="40"/>
      <c r="F48" s="43"/>
      <c r="G48" s="49" t="str">
        <f>iferror(vlookup($C48,'Salaries per Role'!$A:$D,4,FALSE))</f>
        <v/>
      </c>
      <c r="H48" s="49" t="str">
        <f t="shared" si="1"/>
        <v/>
      </c>
      <c r="I48" s="50" t="str">
        <f t="shared" si="2"/>
        <v/>
      </c>
      <c r="J48" s="50" t="str">
        <f t="shared" si="3"/>
        <v/>
      </c>
    </row>
    <row r="49">
      <c r="A49" s="40"/>
      <c r="B49" s="40"/>
      <c r="C49" s="40"/>
      <c r="D49" s="40"/>
      <c r="E49" s="40"/>
      <c r="F49" s="43"/>
      <c r="G49" s="49" t="str">
        <f>iferror(vlookup($C49,'Salaries per Role'!$A:$D,4,FALSE))</f>
        <v/>
      </c>
      <c r="H49" s="49" t="str">
        <f t="shared" si="1"/>
        <v/>
      </c>
      <c r="I49" s="50" t="str">
        <f t="shared" si="2"/>
        <v/>
      </c>
      <c r="J49" s="50" t="str">
        <f t="shared" si="3"/>
        <v/>
      </c>
    </row>
    <row r="50">
      <c r="A50" s="40"/>
      <c r="B50" s="40"/>
      <c r="C50" s="40"/>
      <c r="D50" s="40"/>
      <c r="E50" s="40"/>
      <c r="F50" s="43"/>
      <c r="G50" s="49" t="str">
        <f>iferror(vlookup($C50,'Salaries per Role'!$A:$D,4,FALSE))</f>
        <v/>
      </c>
      <c r="H50" s="49" t="str">
        <f t="shared" si="1"/>
        <v/>
      </c>
      <c r="I50" s="50" t="str">
        <f t="shared" si="2"/>
        <v/>
      </c>
      <c r="J50" s="50" t="str">
        <f t="shared" si="3"/>
        <v/>
      </c>
    </row>
  </sheetData>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5818E"/>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2" max="3" width="82.43"/>
  </cols>
  <sheetData>
    <row r="1">
      <c r="A1" s="9" t="s">
        <v>111</v>
      </c>
      <c r="B1" s="51" t="s">
        <v>112</v>
      </c>
      <c r="C1" s="51" t="s">
        <v>113</v>
      </c>
    </row>
    <row r="2" ht="54.0" customHeight="1">
      <c r="A2" s="52" t="s">
        <v>114</v>
      </c>
      <c r="B2" s="53"/>
      <c r="C2" s="54"/>
    </row>
    <row r="3" ht="54.0" customHeight="1">
      <c r="A3" s="52" t="s">
        <v>115</v>
      </c>
      <c r="B3" s="53"/>
      <c r="C3" s="53"/>
    </row>
    <row r="4" ht="54.0" customHeight="1">
      <c r="A4" s="55" t="s">
        <v>116</v>
      </c>
      <c r="B4" s="53"/>
      <c r="C4" s="53"/>
    </row>
    <row r="5" ht="54.0" customHeight="1">
      <c r="A5" s="56" t="s">
        <v>117</v>
      </c>
      <c r="B5" s="53"/>
      <c r="C5" s="54"/>
    </row>
    <row r="6" ht="54.0" customHeight="1">
      <c r="A6" s="55" t="s">
        <v>118</v>
      </c>
      <c r="B6" s="53"/>
      <c r="C6" s="54"/>
    </row>
    <row r="7" ht="54.0" customHeight="1">
      <c r="A7" s="55" t="s">
        <v>119</v>
      </c>
      <c r="B7" s="53"/>
      <c r="C7" s="53"/>
    </row>
    <row r="8" ht="54.0" customHeight="1">
      <c r="A8" s="52" t="s">
        <v>120</v>
      </c>
      <c r="B8" s="53"/>
      <c r="C8" s="53"/>
    </row>
    <row r="9" ht="54.0" customHeight="1">
      <c r="A9" s="52" t="s">
        <v>121</v>
      </c>
      <c r="B9" s="53"/>
      <c r="C9" s="54"/>
    </row>
    <row r="10" ht="54.0" customHeight="1">
      <c r="A10" s="52" t="s">
        <v>122</v>
      </c>
      <c r="B10" s="53"/>
      <c r="C10" s="53"/>
    </row>
    <row r="11" ht="54.0" customHeight="1">
      <c r="A11" s="52" t="s">
        <v>123</v>
      </c>
      <c r="B11" s="53"/>
      <c r="C11" s="53"/>
    </row>
    <row r="12" ht="54.0" customHeight="1">
      <c r="A12" s="52" t="s">
        <v>124</v>
      </c>
      <c r="B12" s="53"/>
      <c r="C12" s="53"/>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666"/>
    <outlinePr summaryBelow="0" summaryRight="0"/>
  </sheetPr>
  <sheetViews>
    <sheetView workbookViewId="0"/>
  </sheetViews>
  <sheetFormatPr customHeight="1" defaultColWidth="14.43" defaultRowHeight="15.75"/>
  <cols>
    <col customWidth="1" min="1" max="1" width="34.43"/>
    <col customWidth="1" min="2" max="2" width="25.71"/>
    <col customWidth="1" min="3" max="3" width="22.71"/>
    <col customWidth="1" min="5" max="5" width="33.14"/>
    <col customWidth="1" min="6" max="6" width="20.29"/>
  </cols>
  <sheetData>
    <row r="1">
      <c r="A1" s="22"/>
      <c r="B1" s="22"/>
      <c r="C1" s="57"/>
      <c r="D1" s="22"/>
      <c r="E1" s="22"/>
      <c r="F1" s="22"/>
      <c r="G1" s="22"/>
      <c r="H1" s="22"/>
      <c r="I1" s="22"/>
    </row>
    <row r="2">
      <c r="A2" s="58" t="s">
        <v>93</v>
      </c>
      <c r="B2" s="59"/>
      <c r="C2" s="60"/>
      <c r="D2" s="22"/>
      <c r="E2" s="61" t="s">
        <v>125</v>
      </c>
      <c r="F2" s="62"/>
      <c r="G2" s="22"/>
      <c r="H2" s="22"/>
      <c r="I2" s="22"/>
    </row>
    <row r="3">
      <c r="A3" s="63"/>
      <c r="B3" s="64" t="s">
        <v>126</v>
      </c>
      <c r="C3" s="57"/>
      <c r="D3" s="22"/>
      <c r="E3" s="65" t="s">
        <v>127</v>
      </c>
      <c r="F3" s="66">
        <f>sum('Staff List'!F:F)</f>
        <v>0</v>
      </c>
      <c r="G3" s="22"/>
      <c r="H3" s="22"/>
      <c r="I3" s="22"/>
    </row>
    <row r="4">
      <c r="A4" s="67" t="s">
        <v>112</v>
      </c>
      <c r="B4" s="68" t="str">
        <f>iferror(MEDIAN('Data Source 1'!P:P))</f>
        <v/>
      </c>
      <c r="C4" s="57"/>
      <c r="D4" s="22"/>
      <c r="E4" s="65" t="s">
        <v>128</v>
      </c>
      <c r="F4" s="66">
        <f>sum('Staff List'!H:H)</f>
        <v>0</v>
      </c>
      <c r="G4" s="22"/>
      <c r="H4" s="22"/>
      <c r="I4" s="22"/>
    </row>
    <row r="5">
      <c r="A5" s="67" t="s">
        <v>113</v>
      </c>
      <c r="B5" s="68" t="str">
        <f>iferror(MEDIAN('Data Source 2'!P:P))</f>
        <v/>
      </c>
      <c r="C5" s="57"/>
      <c r="D5" s="22"/>
      <c r="E5" s="65" t="s">
        <v>129</v>
      </c>
      <c r="F5" s="66">
        <f>F4-F3</f>
        <v>0</v>
      </c>
      <c r="G5" s="22"/>
      <c r="H5" s="22"/>
      <c r="I5" s="22"/>
    </row>
    <row r="6">
      <c r="A6" s="69" t="s">
        <v>130</v>
      </c>
      <c r="B6" s="70" t="str">
        <f>iferror(median('Data Source 1'!P:P,'Data Source 2'!P:P))</f>
        <v/>
      </c>
      <c r="C6" s="57"/>
      <c r="D6" s="22"/>
      <c r="E6" s="65" t="s">
        <v>131</v>
      </c>
      <c r="F6" s="71" t="str">
        <f>iferror(F5/F3)</f>
        <v/>
      </c>
      <c r="G6" s="22"/>
      <c r="H6" s="22"/>
      <c r="I6" s="22"/>
    </row>
    <row r="7">
      <c r="A7" s="22"/>
      <c r="B7" s="22"/>
      <c r="C7" s="57"/>
      <c r="D7" s="22"/>
      <c r="E7" s="72" t="s">
        <v>132</v>
      </c>
      <c r="F7" s="73" t="str">
        <f>iferror(average('Staff List'!J:J))</f>
        <v/>
      </c>
      <c r="G7" s="22"/>
      <c r="H7" s="22"/>
      <c r="I7" s="22"/>
    </row>
    <row r="8">
      <c r="A8" s="74" t="s">
        <v>133</v>
      </c>
      <c r="B8" s="75"/>
      <c r="C8" s="59"/>
      <c r="D8" s="22"/>
      <c r="E8" s="76" t="s">
        <v>134</v>
      </c>
      <c r="F8" s="22"/>
      <c r="G8" s="22"/>
      <c r="H8" s="22"/>
      <c r="I8" s="22"/>
    </row>
    <row r="9">
      <c r="A9" s="63"/>
      <c r="B9" s="77" t="s">
        <v>135</v>
      </c>
      <c r="C9" s="78" t="s">
        <v>136</v>
      </c>
      <c r="D9" s="22"/>
      <c r="E9" s="22"/>
      <c r="F9" s="22"/>
      <c r="G9" s="22"/>
      <c r="H9" s="22"/>
      <c r="I9" s="22"/>
    </row>
    <row r="10">
      <c r="A10" s="67" t="s">
        <v>112</v>
      </c>
      <c r="B10" s="79" t="str">
        <f>iferror(MEDIAN('Data Source 1'!G:G))</f>
        <v/>
      </c>
      <c r="C10" s="80" t="str">
        <f>iferror(MEDIAN('Data Source 2'!H:H))</f>
        <v/>
      </c>
      <c r="D10" s="22"/>
      <c r="E10" s="22"/>
      <c r="F10" s="22"/>
      <c r="G10" s="22"/>
      <c r="H10" s="22"/>
      <c r="I10" s="22"/>
    </row>
    <row r="11">
      <c r="A11" s="67" t="s">
        <v>113</v>
      </c>
      <c r="B11" s="79" t="str">
        <f>iferror(MEDIAN('Data Source 2'!G:G))</f>
        <v/>
      </c>
      <c r="C11" s="80" t="str">
        <f>iferror(MEDIAN('Data Source 1'!H:H))</f>
        <v/>
      </c>
      <c r="D11" s="22"/>
      <c r="E11" s="22"/>
      <c r="F11" s="22"/>
      <c r="G11" s="22"/>
      <c r="H11" s="22"/>
      <c r="I11" s="22"/>
    </row>
    <row r="12">
      <c r="A12" s="69" t="s">
        <v>130</v>
      </c>
      <c r="B12" s="81" t="str">
        <f>iferror(median('Data Source 1'!G:G,'Data Source 2'!G:G))</f>
        <v/>
      </c>
      <c r="C12" s="82" t="str">
        <f>iferror(median('Data Source 1'!H:H,'Data Source 2'!H:H))</f>
        <v/>
      </c>
      <c r="D12" s="22"/>
      <c r="E12" s="22"/>
      <c r="F12" s="22"/>
      <c r="G12" s="22"/>
      <c r="H12" s="22"/>
      <c r="I12" s="22"/>
    </row>
    <row r="13">
      <c r="A13" s="22"/>
      <c r="B13" s="22"/>
      <c r="C13" s="57"/>
      <c r="D13" s="22"/>
      <c r="E13" s="22"/>
      <c r="F13" s="22"/>
      <c r="G13" s="22"/>
      <c r="H13" s="22"/>
      <c r="I13" s="22"/>
    </row>
    <row r="14">
      <c r="A14" s="83" t="s">
        <v>137</v>
      </c>
      <c r="D14" s="22"/>
      <c r="E14" s="22"/>
      <c r="F14" s="22"/>
      <c r="G14" s="22"/>
      <c r="H14" s="22"/>
      <c r="I14" s="22"/>
    </row>
    <row r="15">
      <c r="A15" s="67" t="s">
        <v>138</v>
      </c>
      <c r="B15" s="12" t="s">
        <v>139</v>
      </c>
      <c r="C15" s="64" t="s">
        <v>140</v>
      </c>
      <c r="D15" s="22"/>
      <c r="E15" s="22"/>
      <c r="F15" s="22"/>
      <c r="G15" s="22"/>
      <c r="H15" s="22"/>
      <c r="I15" s="22"/>
    </row>
    <row r="16">
      <c r="A16" s="84" t="s">
        <v>114</v>
      </c>
      <c r="B16" s="85">
        <v>0.9</v>
      </c>
      <c r="C16" s="86" t="s">
        <v>141</v>
      </c>
      <c r="D16" s="22"/>
      <c r="E16" s="22"/>
      <c r="F16" s="22"/>
      <c r="G16" s="22"/>
      <c r="H16" s="22"/>
      <c r="I16" s="22"/>
    </row>
    <row r="17">
      <c r="A17" s="84" t="s">
        <v>142</v>
      </c>
      <c r="B17" s="87">
        <f>average(0.87,0.89,0.86,0.82)</f>
        <v>0.86</v>
      </c>
      <c r="C17" s="86" t="s">
        <v>143</v>
      </c>
      <c r="D17" s="22"/>
      <c r="E17" s="22"/>
      <c r="F17" s="22"/>
      <c r="G17" s="22"/>
      <c r="H17" s="22"/>
      <c r="I17" s="22"/>
    </row>
    <row r="18">
      <c r="A18" s="84" t="s">
        <v>144</v>
      </c>
      <c r="B18" s="85">
        <v>0.74</v>
      </c>
      <c r="C18" s="86" t="s">
        <v>145</v>
      </c>
      <c r="D18" s="22"/>
      <c r="E18" s="22"/>
      <c r="F18" s="22"/>
      <c r="G18" s="22"/>
      <c r="H18" s="22"/>
      <c r="I18" s="22"/>
    </row>
    <row r="19">
      <c r="A19" s="88" t="s">
        <v>146</v>
      </c>
      <c r="B19" s="89">
        <f>average(0.76,0.71,0.78,0.58)</f>
        <v>0.7075</v>
      </c>
      <c r="C19" s="90" t="s">
        <v>147</v>
      </c>
      <c r="D19" s="22"/>
      <c r="E19" s="22"/>
      <c r="F19" s="22"/>
      <c r="G19" s="22"/>
      <c r="H19" s="22"/>
      <c r="I19" s="22"/>
    </row>
    <row r="20">
      <c r="A20" s="91" t="s">
        <v>148</v>
      </c>
      <c r="B20" s="92">
        <f>average(0.69,0.6,0.62)</f>
        <v>0.6366666667</v>
      </c>
      <c r="C20" s="93" t="s">
        <v>149</v>
      </c>
      <c r="D20" s="22"/>
      <c r="E20" s="22"/>
      <c r="F20" s="22"/>
      <c r="G20" s="22"/>
      <c r="H20" s="22"/>
      <c r="I20" s="22"/>
    </row>
    <row r="21">
      <c r="A21" s="91" t="s">
        <v>150</v>
      </c>
      <c r="B21" s="94">
        <v>0.57</v>
      </c>
      <c r="C21" s="93" t="s">
        <v>151</v>
      </c>
      <c r="D21" s="22"/>
      <c r="E21" s="22"/>
      <c r="F21" s="22"/>
      <c r="G21" s="22"/>
      <c r="H21" s="22"/>
      <c r="I21" s="22"/>
    </row>
    <row r="22">
      <c r="A22" s="91" t="s">
        <v>118</v>
      </c>
      <c r="B22" s="92">
        <f>average(0.29,0.44,0.58,0.27)</f>
        <v>0.395</v>
      </c>
      <c r="C22" s="93" t="s">
        <v>152</v>
      </c>
      <c r="D22" s="22"/>
      <c r="E22" s="22"/>
      <c r="F22" s="22"/>
      <c r="G22" s="22"/>
      <c r="H22" s="22"/>
      <c r="I22" s="22"/>
    </row>
    <row r="23">
      <c r="A23" s="91" t="s">
        <v>123</v>
      </c>
      <c r="B23" s="92">
        <f>average(0.36,0.4)</f>
        <v>0.38</v>
      </c>
      <c r="C23" s="93" t="s">
        <v>153</v>
      </c>
      <c r="D23" s="22"/>
      <c r="E23" s="22"/>
      <c r="F23" s="22"/>
      <c r="G23" s="22"/>
      <c r="H23" s="22"/>
      <c r="I23" s="22"/>
    </row>
    <row r="24">
      <c r="A24" s="91" t="s">
        <v>120</v>
      </c>
      <c r="B24" s="94">
        <v>0.29</v>
      </c>
      <c r="C24" s="93" t="s">
        <v>154</v>
      </c>
      <c r="D24" s="22"/>
      <c r="E24" s="22"/>
      <c r="F24" s="22"/>
      <c r="G24" s="22"/>
      <c r="H24" s="22"/>
      <c r="I24" s="22"/>
    </row>
    <row r="25">
      <c r="A25" s="95" t="s">
        <v>124</v>
      </c>
      <c r="B25" s="96">
        <f>AVERAGE(0.14,0.16)</f>
        <v>0.15</v>
      </c>
      <c r="C25" s="97" t="s">
        <v>155</v>
      </c>
      <c r="D25" s="22"/>
      <c r="E25" s="22"/>
      <c r="F25" s="22"/>
      <c r="G25" s="22"/>
      <c r="H25" s="22"/>
      <c r="I25" s="22"/>
    </row>
    <row r="26">
      <c r="A26" s="22"/>
      <c r="B26" s="22"/>
      <c r="C26" s="57"/>
      <c r="D26" s="22"/>
      <c r="E26" s="22"/>
      <c r="F26" s="22"/>
      <c r="G26" s="22"/>
      <c r="H26" s="22"/>
      <c r="I26" s="22"/>
    </row>
  </sheetData>
  <mergeCells count="4">
    <mergeCell ref="A2:B2"/>
    <mergeCell ref="E2:F2"/>
    <mergeCell ref="A8:C8"/>
    <mergeCell ref="A14:C14"/>
  </mergeCells>
  <hyperlinks>
    <hyperlink r:id="rId2" ref="C16"/>
    <hyperlink r:id="rId3" ref="C17"/>
    <hyperlink r:id="rId4" ref="C18"/>
    <hyperlink r:id="rId5" ref="C19"/>
    <hyperlink r:id="rId6" ref="C20"/>
    <hyperlink r:id="rId7" ref="C21"/>
    <hyperlink r:id="rId8" ref="C22"/>
    <hyperlink r:id="rId9" ref="C23"/>
    <hyperlink r:id="rId10" ref="C24"/>
    <hyperlink r:id="rId11" ref="C25"/>
  </hyperlinks>
  <drawing r:id="rId12"/>
  <legacyDrawing r:id="rId1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666"/>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5.14"/>
    <col customWidth="1" min="2" max="8" width="21.57"/>
  </cols>
  <sheetData>
    <row r="1">
      <c r="A1" s="98" t="str">
        <f>IFERROR(__xludf.DUMMYFUNCTION("UNIQUE('Staff List'!D:D)"),"Department")</f>
        <v>Department</v>
      </c>
      <c r="B1" s="99" t="s">
        <v>127</v>
      </c>
      <c r="C1" s="99" t="s">
        <v>128</v>
      </c>
      <c r="D1" s="99" t="s">
        <v>129</v>
      </c>
      <c r="E1" s="100" t="s">
        <v>131</v>
      </c>
      <c r="F1" s="101" t="s">
        <v>156</v>
      </c>
      <c r="G1" s="100" t="s">
        <v>157</v>
      </c>
      <c r="H1" s="100" t="s">
        <v>158</v>
      </c>
    </row>
    <row r="2">
      <c r="A2" s="22"/>
      <c r="B2" s="49">
        <f>sumif('Staff List'!$D:$D,$A2,'Staff List'!F:F)</f>
        <v>0</v>
      </c>
      <c r="C2" s="49">
        <f>sumif('Staff List'!$D:$D,$A2,'Staff List'!H:H)</f>
        <v>0</v>
      </c>
      <c r="D2" s="49">
        <f t="shared" ref="D2:D15" si="1">C2-B2</f>
        <v>0</v>
      </c>
      <c r="E2" s="50" t="str">
        <f t="shared" ref="E2:E15" si="2">iferror(D2/B2)</f>
        <v/>
      </c>
      <c r="F2" s="50" t="str">
        <f>iferror(countif('Staff List'!D:D,A2)/(COUNTA('Staff List'!D:D)-1))</f>
        <v/>
      </c>
      <c r="G2" s="50" t="str">
        <f>iferror(averageif('Staff List'!D:D,A2,'Staff List'!J:J))</f>
        <v/>
      </c>
      <c r="H2" s="50" t="str">
        <f t="shared" ref="H2:H15" si="3">iferror(D2/sum(D:D))</f>
        <v/>
      </c>
    </row>
    <row r="3">
      <c r="A3" s="22"/>
      <c r="B3" s="49">
        <f>sumif('Staff List'!$D:$D,$A3,'Staff List'!F:F)</f>
        <v>0</v>
      </c>
      <c r="C3" s="49">
        <f>sumif('Staff List'!$D:$D,$A3,'Staff List'!H:H)</f>
        <v>0</v>
      </c>
      <c r="D3" s="49">
        <f t="shared" si="1"/>
        <v>0</v>
      </c>
      <c r="E3" s="50" t="str">
        <f t="shared" si="2"/>
        <v/>
      </c>
      <c r="F3" s="50" t="str">
        <f>iferror(countif('Staff List'!D:D,A3)/(COUNTA('Staff List'!D:D)-1))</f>
        <v/>
      </c>
      <c r="G3" s="50" t="str">
        <f>iferror(averageif('Staff List'!D:D,A3,'Staff List'!J:J))</f>
        <v/>
      </c>
      <c r="H3" s="50" t="str">
        <f t="shared" si="3"/>
        <v/>
      </c>
    </row>
    <row r="4">
      <c r="A4" s="22"/>
      <c r="B4" s="49">
        <f>sumif('Staff List'!$D:$D,$A4,'Staff List'!F:F)</f>
        <v>0</v>
      </c>
      <c r="C4" s="49">
        <f>sumif('Staff List'!$D:$D,$A4,'Staff List'!H:H)</f>
        <v>0</v>
      </c>
      <c r="D4" s="49">
        <f t="shared" si="1"/>
        <v>0</v>
      </c>
      <c r="E4" s="50" t="str">
        <f t="shared" si="2"/>
        <v/>
      </c>
      <c r="F4" s="50" t="str">
        <f>iferror(countif('Staff List'!D:D,A4)/(COUNTA('Staff List'!D:D)-1))</f>
        <v/>
      </c>
      <c r="G4" s="50" t="str">
        <f>iferror(averageif('Staff List'!D:D,A4,'Staff List'!J:J))</f>
        <v/>
      </c>
      <c r="H4" s="50" t="str">
        <f t="shared" si="3"/>
        <v/>
      </c>
    </row>
    <row r="5">
      <c r="A5" s="22"/>
      <c r="B5" s="49">
        <f>sumif('Staff List'!$D:$D,$A5,'Staff List'!F:F)</f>
        <v>0</v>
      </c>
      <c r="C5" s="49">
        <f>sumif('Staff List'!$D:$D,$A5,'Staff List'!H:H)</f>
        <v>0</v>
      </c>
      <c r="D5" s="49">
        <f t="shared" si="1"/>
        <v>0</v>
      </c>
      <c r="E5" s="50" t="str">
        <f t="shared" si="2"/>
        <v/>
      </c>
      <c r="F5" s="50" t="str">
        <f>iferror(countif('Staff List'!D:D,A5)/(COUNTA('Staff List'!D:D)-1))</f>
        <v/>
      </c>
      <c r="G5" s="50" t="str">
        <f>iferror(averageif('Staff List'!D:D,A5,'Staff List'!J:J))</f>
        <v/>
      </c>
      <c r="H5" s="50" t="str">
        <f t="shared" si="3"/>
        <v/>
      </c>
    </row>
    <row r="6">
      <c r="A6" s="22"/>
      <c r="B6" s="49">
        <f>sumif('Staff List'!$D:$D,$A6,'Staff List'!F:F)</f>
        <v>0</v>
      </c>
      <c r="C6" s="49">
        <f>sumif('Staff List'!$D:$D,$A6,'Staff List'!H:H)</f>
        <v>0</v>
      </c>
      <c r="D6" s="49">
        <f t="shared" si="1"/>
        <v>0</v>
      </c>
      <c r="E6" s="50" t="str">
        <f t="shared" si="2"/>
        <v/>
      </c>
      <c r="F6" s="50" t="str">
        <f>iferror(countif('Staff List'!D:D,A6)/(COUNTA('Staff List'!D:D)-1))</f>
        <v/>
      </c>
      <c r="G6" s="50" t="str">
        <f>iferror(averageif('Staff List'!D:D,A6,'Staff List'!J:J))</f>
        <v/>
      </c>
      <c r="H6" s="50" t="str">
        <f t="shared" si="3"/>
        <v/>
      </c>
    </row>
    <row r="7">
      <c r="A7" s="22"/>
      <c r="B7" s="49">
        <f>sumif('Staff List'!$D:$D,$A7,'Staff List'!F:F)</f>
        <v>0</v>
      </c>
      <c r="C7" s="49">
        <f>sumif('Staff List'!$D:$D,$A7,'Staff List'!H:H)</f>
        <v>0</v>
      </c>
      <c r="D7" s="49">
        <f t="shared" si="1"/>
        <v>0</v>
      </c>
      <c r="E7" s="50" t="str">
        <f t="shared" si="2"/>
        <v/>
      </c>
      <c r="F7" s="50" t="str">
        <f>iferror(countif('Staff List'!D:D,A7)/(COUNTA('Staff List'!D:D)-1))</f>
        <v/>
      </c>
      <c r="G7" s="50" t="str">
        <f>iferror(averageif('Staff List'!D:D,A7,'Staff List'!J:J))</f>
        <v/>
      </c>
      <c r="H7" s="50" t="str">
        <f t="shared" si="3"/>
        <v/>
      </c>
    </row>
    <row r="8">
      <c r="A8" s="22"/>
      <c r="B8" s="49">
        <f>sumif('Staff List'!$D:$D,$A8,'Staff List'!F:F)</f>
        <v>0</v>
      </c>
      <c r="C8" s="49">
        <f>sumif('Staff List'!$D:$D,$A8,'Staff List'!H:H)</f>
        <v>0</v>
      </c>
      <c r="D8" s="49">
        <f t="shared" si="1"/>
        <v>0</v>
      </c>
      <c r="E8" s="50" t="str">
        <f t="shared" si="2"/>
        <v/>
      </c>
      <c r="F8" s="50" t="str">
        <f>iferror(countif('Staff List'!D:D,A8)/(COUNTA('Staff List'!D:D)-1))</f>
        <v/>
      </c>
      <c r="G8" s="50" t="str">
        <f>iferror(averageif('Staff List'!D:D,A8,'Staff List'!J:J))</f>
        <v/>
      </c>
      <c r="H8" s="50" t="str">
        <f t="shared" si="3"/>
        <v/>
      </c>
    </row>
    <row r="9">
      <c r="A9" s="22"/>
      <c r="B9" s="49">
        <f>sumif('Staff List'!$D:$D,$A9,'Staff List'!F:F)</f>
        <v>0</v>
      </c>
      <c r="C9" s="49">
        <f>sumif('Staff List'!$D:$D,$A9,'Staff List'!H:H)</f>
        <v>0</v>
      </c>
      <c r="D9" s="49">
        <f t="shared" si="1"/>
        <v>0</v>
      </c>
      <c r="E9" s="50" t="str">
        <f t="shared" si="2"/>
        <v/>
      </c>
      <c r="F9" s="50" t="str">
        <f>iferror(countif('Staff List'!D:D,A9)/(COUNTA('Staff List'!D:D)-1))</f>
        <v/>
      </c>
      <c r="G9" s="50" t="str">
        <f>iferror(averageif('Staff List'!D:D,A9,'Staff List'!J:J))</f>
        <v/>
      </c>
      <c r="H9" s="50" t="str">
        <f t="shared" si="3"/>
        <v/>
      </c>
    </row>
    <row r="10">
      <c r="A10" s="22"/>
      <c r="B10" s="49">
        <f>sumif('Staff List'!$D:$D,$A10,'Staff List'!F:F)</f>
        <v>0</v>
      </c>
      <c r="C10" s="49">
        <f>sumif('Staff List'!$D:$D,$A10,'Staff List'!H:H)</f>
        <v>0</v>
      </c>
      <c r="D10" s="49">
        <f t="shared" si="1"/>
        <v>0</v>
      </c>
      <c r="E10" s="50" t="str">
        <f t="shared" si="2"/>
        <v/>
      </c>
      <c r="F10" s="50" t="str">
        <f>iferror(countif('Staff List'!D:D,A10)/(COUNTA('Staff List'!D:D)-1))</f>
        <v/>
      </c>
      <c r="G10" s="50" t="str">
        <f>iferror(averageif('Staff List'!D:D,A10,'Staff List'!J:J))</f>
        <v/>
      </c>
      <c r="H10" s="50" t="str">
        <f t="shared" si="3"/>
        <v/>
      </c>
    </row>
    <row r="11">
      <c r="A11" s="22"/>
      <c r="B11" s="49">
        <f>sumif('Staff List'!$D:$D,$A11,'Staff List'!F:F)</f>
        <v>0</v>
      </c>
      <c r="C11" s="49">
        <f>sumif('Staff List'!$D:$D,$A11,'Staff List'!H:H)</f>
        <v>0</v>
      </c>
      <c r="D11" s="49">
        <f t="shared" si="1"/>
        <v>0</v>
      </c>
      <c r="E11" s="50" t="str">
        <f t="shared" si="2"/>
        <v/>
      </c>
      <c r="F11" s="50" t="str">
        <f>iferror(countif('Staff List'!D:D,A11)/(COUNTA('Staff List'!D:D)-1))</f>
        <v/>
      </c>
      <c r="G11" s="50" t="str">
        <f>iferror(averageif('Staff List'!D:D,A11,'Staff List'!J:J))</f>
        <v/>
      </c>
      <c r="H11" s="50" t="str">
        <f t="shared" si="3"/>
        <v/>
      </c>
    </row>
    <row r="12">
      <c r="A12" s="22"/>
      <c r="B12" s="49">
        <f>sumif('Staff List'!$D:$D,$A12,'Staff List'!F:F)</f>
        <v>0</v>
      </c>
      <c r="C12" s="49">
        <f>sumif('Staff List'!$D:$D,$A12,'Staff List'!H:H)</f>
        <v>0</v>
      </c>
      <c r="D12" s="49">
        <f t="shared" si="1"/>
        <v>0</v>
      </c>
      <c r="E12" s="50" t="str">
        <f t="shared" si="2"/>
        <v/>
      </c>
      <c r="F12" s="50" t="str">
        <f>iferror(countif('Staff List'!D:D,A12)/(COUNTA('Staff List'!D:D)-1))</f>
        <v/>
      </c>
      <c r="G12" s="50" t="str">
        <f>iferror(averageif('Staff List'!D:D,A12,'Staff List'!J:J))</f>
        <v/>
      </c>
      <c r="H12" s="50" t="str">
        <f t="shared" si="3"/>
        <v/>
      </c>
    </row>
    <row r="13">
      <c r="A13" s="22"/>
      <c r="B13" s="49">
        <f>sumif('Staff List'!$D:$D,$A13,'Staff List'!F:F)</f>
        <v>0</v>
      </c>
      <c r="C13" s="49">
        <f>sumif('Staff List'!$D:$D,$A13,'Staff List'!H:H)</f>
        <v>0</v>
      </c>
      <c r="D13" s="49">
        <f t="shared" si="1"/>
        <v>0</v>
      </c>
      <c r="E13" s="50" t="str">
        <f t="shared" si="2"/>
        <v/>
      </c>
      <c r="F13" s="50" t="str">
        <f>iferror(countif('Staff List'!D:D,A13)/(COUNTA('Staff List'!D:D)-1))</f>
        <v/>
      </c>
      <c r="G13" s="50" t="str">
        <f>iferror(averageif('Staff List'!D:D,A13,'Staff List'!J:J))</f>
        <v/>
      </c>
      <c r="H13" s="50" t="str">
        <f t="shared" si="3"/>
        <v/>
      </c>
    </row>
    <row r="14">
      <c r="A14" s="22"/>
      <c r="B14" s="49">
        <f>sumif('Staff List'!$D:$D,$A14,'Staff List'!F:F)</f>
        <v>0</v>
      </c>
      <c r="C14" s="49">
        <f>sumif('Staff List'!$D:$D,$A14,'Staff List'!H:H)</f>
        <v>0</v>
      </c>
      <c r="D14" s="49">
        <f t="shared" si="1"/>
        <v>0</v>
      </c>
      <c r="E14" s="50" t="str">
        <f t="shared" si="2"/>
        <v/>
      </c>
      <c r="F14" s="50" t="str">
        <f>iferror(countif('Staff List'!D:D,A14)/(COUNTA('Staff List'!D:D)-1))</f>
        <v/>
      </c>
      <c r="G14" s="50" t="str">
        <f>iferror(averageif('Staff List'!D:D,A14,'Staff List'!J:J))</f>
        <v/>
      </c>
      <c r="H14" s="50" t="str">
        <f t="shared" si="3"/>
        <v/>
      </c>
    </row>
    <row r="15">
      <c r="A15" s="22"/>
      <c r="B15" s="49">
        <f>sumif('Staff List'!$D:$D,$A15,'Staff List'!F:F)</f>
        <v>0</v>
      </c>
      <c r="C15" s="49">
        <f>sumif('Staff List'!$D:$D,$A15,'Staff List'!H:H)</f>
        <v>0</v>
      </c>
      <c r="D15" s="49">
        <f t="shared" si="1"/>
        <v>0</v>
      </c>
      <c r="E15" s="50" t="str">
        <f t="shared" si="2"/>
        <v/>
      </c>
      <c r="F15" s="50" t="str">
        <f>iferror(countif('Staff List'!D:D,A15)/(COUNTA('Staff List'!D:D)-1))</f>
        <v/>
      </c>
      <c r="G15" s="50" t="str">
        <f>iferror(averageif('Staff List'!D:D,A15,'Staff List'!J:J))</f>
        <v/>
      </c>
      <c r="H15" s="50" t="str">
        <f t="shared" si="3"/>
        <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666"/>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5.14"/>
    <col customWidth="1" min="2" max="8" width="21.57"/>
  </cols>
  <sheetData>
    <row r="1">
      <c r="A1" s="98" t="str">
        <f>IFERROR(__xludf.DUMMYFUNCTION("UNIQUE('Staff List'!E:E)"),"Team")</f>
        <v>Team</v>
      </c>
      <c r="B1" s="99" t="s">
        <v>127</v>
      </c>
      <c r="C1" s="99" t="s">
        <v>128</v>
      </c>
      <c r="D1" s="99" t="s">
        <v>129</v>
      </c>
      <c r="E1" s="100" t="s">
        <v>131</v>
      </c>
      <c r="F1" s="101" t="s">
        <v>156</v>
      </c>
      <c r="G1" s="100" t="s">
        <v>157</v>
      </c>
      <c r="H1" s="100" t="s">
        <v>158</v>
      </c>
    </row>
    <row r="2">
      <c r="A2" s="22"/>
      <c r="B2" s="49">
        <f>sumif('Staff List'!$E:$E,$A2,'Staff List'!F:F)</f>
        <v>0</v>
      </c>
      <c r="C2" s="49">
        <f>sumif('Staff List'!$E:$E,$A2,'Staff List'!H:H)</f>
        <v>0</v>
      </c>
      <c r="D2" s="49">
        <f t="shared" ref="D2:D25" si="1">C2-B2</f>
        <v>0</v>
      </c>
      <c r="E2" s="50" t="str">
        <f t="shared" ref="E2:E25" si="2">iferror(D2/B2)</f>
        <v/>
      </c>
      <c r="F2" s="50" t="str">
        <f>iferror(countif('Staff List'!E:E,A2)/(COUNTA('Staff List'!E:E)-1))</f>
        <v/>
      </c>
      <c r="G2" s="50" t="str">
        <f>iferror(averageif('Staff List'!E:E,A2,'Staff List'!J:J))</f>
        <v/>
      </c>
      <c r="H2" s="50" t="str">
        <f t="shared" ref="H2:H25" si="3">iferror(D2/sum(D:D))</f>
        <v/>
      </c>
    </row>
    <row r="3">
      <c r="A3" s="22"/>
      <c r="B3" s="49">
        <f>sumif('Staff List'!$E:$E,$A3,'Staff List'!F:F)</f>
        <v>0</v>
      </c>
      <c r="C3" s="49">
        <f>sumif('Staff List'!$E:$E,$A3,'Staff List'!H:H)</f>
        <v>0</v>
      </c>
      <c r="D3" s="49">
        <f t="shared" si="1"/>
        <v>0</v>
      </c>
      <c r="E3" s="50" t="str">
        <f t="shared" si="2"/>
        <v/>
      </c>
      <c r="F3" s="50" t="str">
        <f>iferror(countif('Staff List'!E:E,A3)/(COUNTA('Staff List'!E:E)-1))</f>
        <v/>
      </c>
      <c r="G3" s="50" t="str">
        <f>iferror(averageif('Staff List'!E:E,A3,'Staff List'!J:J))</f>
        <v/>
      </c>
      <c r="H3" s="50" t="str">
        <f t="shared" si="3"/>
        <v/>
      </c>
    </row>
    <row r="4">
      <c r="A4" s="22"/>
      <c r="B4" s="49">
        <f>sumif('Staff List'!$E:$E,$A4,'Staff List'!F:F)</f>
        <v>0</v>
      </c>
      <c r="C4" s="49">
        <f>sumif('Staff List'!$E:$E,$A4,'Staff List'!H:H)</f>
        <v>0</v>
      </c>
      <c r="D4" s="49">
        <f t="shared" si="1"/>
        <v>0</v>
      </c>
      <c r="E4" s="50" t="str">
        <f t="shared" si="2"/>
        <v/>
      </c>
      <c r="F4" s="50" t="str">
        <f>iferror(countif('Staff List'!E:E,A4)/(COUNTA('Staff List'!E:E)-1))</f>
        <v/>
      </c>
      <c r="G4" s="50" t="str">
        <f>iferror(averageif('Staff List'!E:E,A4,'Staff List'!J:J))</f>
        <v/>
      </c>
      <c r="H4" s="50" t="str">
        <f t="shared" si="3"/>
        <v/>
      </c>
    </row>
    <row r="5">
      <c r="A5" s="22"/>
      <c r="B5" s="49">
        <f>sumif('Staff List'!$E:$E,$A5,'Staff List'!F:F)</f>
        <v>0</v>
      </c>
      <c r="C5" s="49">
        <f>sumif('Staff List'!$E:$E,$A5,'Staff List'!H:H)</f>
        <v>0</v>
      </c>
      <c r="D5" s="49">
        <f t="shared" si="1"/>
        <v>0</v>
      </c>
      <c r="E5" s="50" t="str">
        <f t="shared" si="2"/>
        <v/>
      </c>
      <c r="F5" s="50" t="str">
        <f>iferror(countif('Staff List'!E:E,A5)/(COUNTA('Staff List'!E:E)-1))</f>
        <v/>
      </c>
      <c r="G5" s="50" t="str">
        <f>iferror(averageif('Staff List'!E:E,A5,'Staff List'!J:J))</f>
        <v/>
      </c>
      <c r="H5" s="50" t="str">
        <f t="shared" si="3"/>
        <v/>
      </c>
    </row>
    <row r="6">
      <c r="A6" s="22"/>
      <c r="B6" s="49">
        <f>sumif('Staff List'!$E:$E,$A6,'Staff List'!F:F)</f>
        <v>0</v>
      </c>
      <c r="C6" s="49">
        <f>sumif('Staff List'!$E:$E,$A6,'Staff List'!H:H)</f>
        <v>0</v>
      </c>
      <c r="D6" s="49">
        <f t="shared" si="1"/>
        <v>0</v>
      </c>
      <c r="E6" s="50" t="str">
        <f t="shared" si="2"/>
        <v/>
      </c>
      <c r="F6" s="50" t="str">
        <f>iferror(countif('Staff List'!E:E,A6)/(COUNTA('Staff List'!E:E)-1))</f>
        <v/>
      </c>
      <c r="G6" s="50" t="str">
        <f>iferror(averageif('Staff List'!E:E,A6,'Staff List'!J:J))</f>
        <v/>
      </c>
      <c r="H6" s="50" t="str">
        <f t="shared" si="3"/>
        <v/>
      </c>
    </row>
    <row r="7">
      <c r="A7" s="22"/>
      <c r="B7" s="49">
        <f>sumif('Staff List'!$E:$E,$A7,'Staff List'!F:F)</f>
        <v>0</v>
      </c>
      <c r="C7" s="49">
        <f>sumif('Staff List'!$E:$E,$A7,'Staff List'!H:H)</f>
        <v>0</v>
      </c>
      <c r="D7" s="49">
        <f t="shared" si="1"/>
        <v>0</v>
      </c>
      <c r="E7" s="50" t="str">
        <f t="shared" si="2"/>
        <v/>
      </c>
      <c r="F7" s="50" t="str">
        <f>iferror(countif('Staff List'!E:E,A7)/(COUNTA('Staff List'!E:E)-1))</f>
        <v/>
      </c>
      <c r="G7" s="50" t="str">
        <f>iferror(averageif('Staff List'!E:E,A7,'Staff List'!J:J))</f>
        <v/>
      </c>
      <c r="H7" s="50" t="str">
        <f t="shared" si="3"/>
        <v/>
      </c>
    </row>
    <row r="8">
      <c r="A8" s="22"/>
      <c r="B8" s="49">
        <f>sumif('Staff List'!$E:$E,$A8,'Staff List'!F:F)</f>
        <v>0</v>
      </c>
      <c r="C8" s="49">
        <f>sumif('Staff List'!$E:$E,$A8,'Staff List'!H:H)</f>
        <v>0</v>
      </c>
      <c r="D8" s="49">
        <f t="shared" si="1"/>
        <v>0</v>
      </c>
      <c r="E8" s="50" t="str">
        <f t="shared" si="2"/>
        <v/>
      </c>
      <c r="F8" s="50" t="str">
        <f>iferror(countif('Staff List'!E:E,A8)/(COUNTA('Staff List'!E:E)-1))</f>
        <v/>
      </c>
      <c r="G8" s="50" t="str">
        <f>iferror(averageif('Staff List'!E:E,A8,'Staff List'!J:J))</f>
        <v/>
      </c>
      <c r="H8" s="50" t="str">
        <f t="shared" si="3"/>
        <v/>
      </c>
    </row>
    <row r="9">
      <c r="A9" s="22"/>
      <c r="B9" s="49">
        <f>sumif('Staff List'!$E:$E,$A9,'Staff List'!F:F)</f>
        <v>0</v>
      </c>
      <c r="C9" s="49">
        <f>sumif('Staff List'!$E:$E,$A9,'Staff List'!H:H)</f>
        <v>0</v>
      </c>
      <c r="D9" s="49">
        <f t="shared" si="1"/>
        <v>0</v>
      </c>
      <c r="E9" s="50" t="str">
        <f t="shared" si="2"/>
        <v/>
      </c>
      <c r="F9" s="50" t="str">
        <f>iferror(countif('Staff List'!E:E,A9)/(COUNTA('Staff List'!E:E)-1))</f>
        <v/>
      </c>
      <c r="G9" s="50" t="str">
        <f>iferror(averageif('Staff List'!E:E,A9,'Staff List'!J:J))</f>
        <v/>
      </c>
      <c r="H9" s="50" t="str">
        <f t="shared" si="3"/>
        <v/>
      </c>
    </row>
    <row r="10">
      <c r="A10" s="22"/>
      <c r="B10" s="49">
        <f>sumif('Staff List'!$E:$E,$A10,'Staff List'!F:F)</f>
        <v>0</v>
      </c>
      <c r="C10" s="49">
        <f>sumif('Staff List'!$E:$E,$A10,'Staff List'!H:H)</f>
        <v>0</v>
      </c>
      <c r="D10" s="49">
        <f t="shared" si="1"/>
        <v>0</v>
      </c>
      <c r="E10" s="50" t="str">
        <f t="shared" si="2"/>
        <v/>
      </c>
      <c r="F10" s="50" t="str">
        <f>iferror(countif('Staff List'!E:E,A10)/(COUNTA('Staff List'!E:E)-1))</f>
        <v/>
      </c>
      <c r="G10" s="50" t="str">
        <f>iferror(averageif('Staff List'!E:E,A10,'Staff List'!J:J))</f>
        <v/>
      </c>
      <c r="H10" s="50" t="str">
        <f t="shared" si="3"/>
        <v/>
      </c>
    </row>
    <row r="11">
      <c r="A11" s="22"/>
      <c r="B11" s="49">
        <f>sumif('Staff List'!$E:$E,$A11,'Staff List'!F:F)</f>
        <v>0</v>
      </c>
      <c r="C11" s="49">
        <f>sumif('Staff List'!$E:$E,$A11,'Staff List'!H:H)</f>
        <v>0</v>
      </c>
      <c r="D11" s="49">
        <f t="shared" si="1"/>
        <v>0</v>
      </c>
      <c r="E11" s="50" t="str">
        <f t="shared" si="2"/>
        <v/>
      </c>
      <c r="F11" s="50" t="str">
        <f>iferror(countif('Staff List'!E:E,A11)/(COUNTA('Staff List'!E:E)-1))</f>
        <v/>
      </c>
      <c r="G11" s="50" t="str">
        <f>iferror(averageif('Staff List'!E:E,A11,'Staff List'!J:J))</f>
        <v/>
      </c>
      <c r="H11" s="50" t="str">
        <f t="shared" si="3"/>
        <v/>
      </c>
    </row>
    <row r="12">
      <c r="A12" s="22"/>
      <c r="B12" s="49">
        <f>sumif('Staff List'!$E:$E,$A12,'Staff List'!F:F)</f>
        <v>0</v>
      </c>
      <c r="C12" s="49">
        <f>sumif('Staff List'!$E:$E,$A12,'Staff List'!H:H)</f>
        <v>0</v>
      </c>
      <c r="D12" s="49">
        <f t="shared" si="1"/>
        <v>0</v>
      </c>
      <c r="E12" s="50" t="str">
        <f t="shared" si="2"/>
        <v/>
      </c>
      <c r="F12" s="50" t="str">
        <f>iferror(countif('Staff List'!E:E,A12)/(COUNTA('Staff List'!E:E)-1))</f>
        <v/>
      </c>
      <c r="G12" s="50" t="str">
        <f>iferror(averageif('Staff List'!E:E,A12,'Staff List'!J:J))</f>
        <v/>
      </c>
      <c r="H12" s="50" t="str">
        <f t="shared" si="3"/>
        <v/>
      </c>
    </row>
    <row r="13">
      <c r="A13" s="22"/>
      <c r="B13" s="49">
        <f>sumif('Staff List'!$E:$E,$A13,'Staff List'!F:F)</f>
        <v>0</v>
      </c>
      <c r="C13" s="49">
        <f>sumif('Staff List'!$E:$E,$A13,'Staff List'!H:H)</f>
        <v>0</v>
      </c>
      <c r="D13" s="49">
        <f t="shared" si="1"/>
        <v>0</v>
      </c>
      <c r="E13" s="50" t="str">
        <f t="shared" si="2"/>
        <v/>
      </c>
      <c r="F13" s="50" t="str">
        <f>iferror(countif('Staff List'!E:E,A13)/(COUNTA('Staff List'!E:E)-1))</f>
        <v/>
      </c>
      <c r="G13" s="50" t="str">
        <f>iferror(averageif('Staff List'!E:E,A13,'Staff List'!J:J))</f>
        <v/>
      </c>
      <c r="H13" s="50" t="str">
        <f t="shared" si="3"/>
        <v/>
      </c>
    </row>
    <row r="14">
      <c r="A14" s="22"/>
      <c r="B14" s="49">
        <f>sumif('Staff List'!$E:$E,$A14,'Staff List'!F:F)</f>
        <v>0</v>
      </c>
      <c r="C14" s="49">
        <f>sumif('Staff List'!$E:$E,$A14,'Staff List'!H:H)</f>
        <v>0</v>
      </c>
      <c r="D14" s="49">
        <f t="shared" si="1"/>
        <v>0</v>
      </c>
      <c r="E14" s="50" t="str">
        <f t="shared" si="2"/>
        <v/>
      </c>
      <c r="F14" s="50" t="str">
        <f>iferror(countif('Staff List'!E:E,A14)/(COUNTA('Staff List'!E:E)-1))</f>
        <v/>
      </c>
      <c r="G14" s="50" t="str">
        <f>iferror(averageif('Staff List'!E:E,A14,'Staff List'!J:J))</f>
        <v/>
      </c>
      <c r="H14" s="50" t="str">
        <f t="shared" si="3"/>
        <v/>
      </c>
    </row>
    <row r="15">
      <c r="A15" s="22"/>
      <c r="B15" s="49">
        <f>sumif('Staff List'!$E:$E,$A15,'Staff List'!F:F)</f>
        <v>0</v>
      </c>
      <c r="C15" s="49">
        <f>sumif('Staff List'!$E:$E,$A15,'Staff List'!H:H)</f>
        <v>0</v>
      </c>
      <c r="D15" s="49">
        <f t="shared" si="1"/>
        <v>0</v>
      </c>
      <c r="E15" s="50" t="str">
        <f t="shared" si="2"/>
        <v/>
      </c>
      <c r="F15" s="50" t="str">
        <f>iferror(countif('Staff List'!E:E,A15)/(COUNTA('Staff List'!E:E)-1))</f>
        <v/>
      </c>
      <c r="G15" s="50" t="str">
        <f>iferror(averageif('Staff List'!E:E,A15,'Staff List'!J:J))</f>
        <v/>
      </c>
      <c r="H15" s="50" t="str">
        <f t="shared" si="3"/>
        <v/>
      </c>
    </row>
    <row r="16">
      <c r="A16" s="22"/>
      <c r="B16" s="49">
        <f>sumif('Staff List'!$E:$E,$A16,'Staff List'!F:F)</f>
        <v>0</v>
      </c>
      <c r="C16" s="49">
        <f>sumif('Staff List'!$E:$E,$A16,'Staff List'!H:H)</f>
        <v>0</v>
      </c>
      <c r="D16" s="49">
        <f t="shared" si="1"/>
        <v>0</v>
      </c>
      <c r="E16" s="50" t="str">
        <f t="shared" si="2"/>
        <v/>
      </c>
      <c r="F16" s="50" t="str">
        <f>iferror(countif('Staff List'!E:E,A16)/(COUNTA('Staff List'!E:E)-1))</f>
        <v/>
      </c>
      <c r="G16" s="50" t="str">
        <f>iferror(averageif('Staff List'!E:E,A16,'Staff List'!J:J))</f>
        <v/>
      </c>
      <c r="H16" s="50" t="str">
        <f t="shared" si="3"/>
        <v/>
      </c>
    </row>
    <row r="17">
      <c r="A17" s="22"/>
      <c r="B17" s="49">
        <f>sumif('Staff List'!$E:$E,$A17,'Staff List'!F:F)</f>
        <v>0</v>
      </c>
      <c r="C17" s="49">
        <f>sumif('Staff List'!$E:$E,$A17,'Staff List'!H:H)</f>
        <v>0</v>
      </c>
      <c r="D17" s="49">
        <f t="shared" si="1"/>
        <v>0</v>
      </c>
      <c r="E17" s="50" t="str">
        <f t="shared" si="2"/>
        <v/>
      </c>
      <c r="F17" s="50" t="str">
        <f>iferror(countif('Staff List'!E:E,A17)/(COUNTA('Staff List'!E:E)-1))</f>
        <v/>
      </c>
      <c r="G17" s="50" t="str">
        <f>iferror(averageif('Staff List'!E:E,A17,'Staff List'!J:J))</f>
        <v/>
      </c>
      <c r="H17" s="50" t="str">
        <f t="shared" si="3"/>
        <v/>
      </c>
    </row>
    <row r="18">
      <c r="A18" s="22"/>
      <c r="B18" s="49">
        <f>sumif('Staff List'!$E:$E,$A18,'Staff List'!F:F)</f>
        <v>0</v>
      </c>
      <c r="C18" s="49">
        <f>sumif('Staff List'!$E:$E,$A18,'Staff List'!H:H)</f>
        <v>0</v>
      </c>
      <c r="D18" s="49">
        <f t="shared" si="1"/>
        <v>0</v>
      </c>
      <c r="E18" s="50" t="str">
        <f t="shared" si="2"/>
        <v/>
      </c>
      <c r="F18" s="50" t="str">
        <f>iferror(countif('Staff List'!E:E,A18)/(COUNTA('Staff List'!E:E)-1))</f>
        <v/>
      </c>
      <c r="G18" s="50" t="str">
        <f>iferror(averageif('Staff List'!E:E,A18,'Staff List'!J:J))</f>
        <v/>
      </c>
      <c r="H18" s="50" t="str">
        <f t="shared" si="3"/>
        <v/>
      </c>
    </row>
    <row r="19">
      <c r="A19" s="22"/>
      <c r="B19" s="49">
        <f>sumif('Staff List'!$E:$E,$A19,'Staff List'!F:F)</f>
        <v>0</v>
      </c>
      <c r="C19" s="49">
        <f>sumif('Staff List'!$E:$E,$A19,'Staff List'!H:H)</f>
        <v>0</v>
      </c>
      <c r="D19" s="49">
        <f t="shared" si="1"/>
        <v>0</v>
      </c>
      <c r="E19" s="50" t="str">
        <f t="shared" si="2"/>
        <v/>
      </c>
      <c r="F19" s="50" t="str">
        <f>iferror(countif('Staff List'!E:E,A19)/(COUNTA('Staff List'!E:E)-1))</f>
        <v/>
      </c>
      <c r="G19" s="50" t="str">
        <f>iferror(averageif('Staff List'!E:E,A19,'Staff List'!J:J))</f>
        <v/>
      </c>
      <c r="H19" s="50" t="str">
        <f t="shared" si="3"/>
        <v/>
      </c>
    </row>
    <row r="20">
      <c r="A20" s="22"/>
      <c r="B20" s="49">
        <f>sumif('Staff List'!$E:$E,$A20,'Staff List'!F:F)</f>
        <v>0</v>
      </c>
      <c r="C20" s="49">
        <f>sumif('Staff List'!$E:$E,$A20,'Staff List'!H:H)</f>
        <v>0</v>
      </c>
      <c r="D20" s="49">
        <f t="shared" si="1"/>
        <v>0</v>
      </c>
      <c r="E20" s="50" t="str">
        <f t="shared" si="2"/>
        <v/>
      </c>
      <c r="F20" s="50" t="str">
        <f>iferror(countif('Staff List'!E:E,A20)/(COUNTA('Staff List'!E:E)-1))</f>
        <v/>
      </c>
      <c r="G20" s="50" t="str">
        <f>iferror(averageif('Staff List'!E:E,A20,'Staff List'!J:J))</f>
        <v/>
      </c>
      <c r="H20" s="50" t="str">
        <f t="shared" si="3"/>
        <v/>
      </c>
    </row>
    <row r="21">
      <c r="A21" s="22"/>
      <c r="B21" s="49">
        <f>sumif('Staff List'!$E:$E,$A21,'Staff List'!F:F)</f>
        <v>0</v>
      </c>
      <c r="C21" s="49">
        <f>sumif('Staff List'!$E:$E,$A21,'Staff List'!H:H)</f>
        <v>0</v>
      </c>
      <c r="D21" s="49">
        <f t="shared" si="1"/>
        <v>0</v>
      </c>
      <c r="E21" s="50" t="str">
        <f t="shared" si="2"/>
        <v/>
      </c>
      <c r="F21" s="50" t="str">
        <f>iferror(countif('Staff List'!E:E,A21)/(COUNTA('Staff List'!E:E)-1))</f>
        <v/>
      </c>
      <c r="G21" s="50" t="str">
        <f>iferror(averageif('Staff List'!E:E,A21,'Staff List'!J:J))</f>
        <v/>
      </c>
      <c r="H21" s="50" t="str">
        <f t="shared" si="3"/>
        <v/>
      </c>
    </row>
    <row r="22">
      <c r="A22" s="22"/>
      <c r="B22" s="49">
        <f>sumif('Staff List'!$E:$E,$A22,'Staff List'!F:F)</f>
        <v>0</v>
      </c>
      <c r="C22" s="49">
        <f>sumif('Staff List'!$E:$E,$A22,'Staff List'!H:H)</f>
        <v>0</v>
      </c>
      <c r="D22" s="49">
        <f t="shared" si="1"/>
        <v>0</v>
      </c>
      <c r="E22" s="50" t="str">
        <f t="shared" si="2"/>
        <v/>
      </c>
      <c r="F22" s="50" t="str">
        <f>iferror(countif('Staff List'!E:E,A22)/(COUNTA('Staff List'!E:E)-1))</f>
        <v/>
      </c>
      <c r="G22" s="50" t="str">
        <f>iferror(averageif('Staff List'!E:E,A22,'Staff List'!J:J))</f>
        <v/>
      </c>
      <c r="H22" s="50" t="str">
        <f t="shared" si="3"/>
        <v/>
      </c>
    </row>
    <row r="23">
      <c r="A23" s="22"/>
      <c r="B23" s="49">
        <f>sumif('Staff List'!$E:$E,$A23,'Staff List'!F:F)</f>
        <v>0</v>
      </c>
      <c r="C23" s="49">
        <f>sumif('Staff List'!$E:$E,$A23,'Staff List'!H:H)</f>
        <v>0</v>
      </c>
      <c r="D23" s="49">
        <f t="shared" si="1"/>
        <v>0</v>
      </c>
      <c r="E23" s="50" t="str">
        <f t="shared" si="2"/>
        <v/>
      </c>
      <c r="F23" s="50" t="str">
        <f>iferror(countif('Staff List'!E:E,A23)/(COUNTA('Staff List'!E:E)-1))</f>
        <v/>
      </c>
      <c r="G23" s="50" t="str">
        <f>iferror(averageif('Staff List'!E:E,A23,'Staff List'!J:J))</f>
        <v/>
      </c>
      <c r="H23" s="50" t="str">
        <f t="shared" si="3"/>
        <v/>
      </c>
    </row>
    <row r="24">
      <c r="A24" s="22"/>
      <c r="B24" s="49">
        <f>sumif('Staff List'!$E:$E,$A24,'Staff List'!F:F)</f>
        <v>0</v>
      </c>
      <c r="C24" s="49">
        <f>sumif('Staff List'!$E:$E,$A24,'Staff List'!H:H)</f>
        <v>0</v>
      </c>
      <c r="D24" s="49">
        <f t="shared" si="1"/>
        <v>0</v>
      </c>
      <c r="E24" s="50" t="str">
        <f t="shared" si="2"/>
        <v/>
      </c>
      <c r="F24" s="50" t="str">
        <f>iferror(countif('Staff List'!E:E,A24)/(COUNTA('Staff List'!E:E)-1))</f>
        <v/>
      </c>
      <c r="G24" s="50" t="str">
        <f>iferror(averageif('Staff List'!E:E,A24,'Staff List'!J:J))</f>
        <v/>
      </c>
      <c r="H24" s="50" t="str">
        <f t="shared" si="3"/>
        <v/>
      </c>
    </row>
    <row r="25">
      <c r="A25" s="22"/>
      <c r="B25" s="49">
        <f>sumif('Staff List'!$E:$E,$A25,'Staff List'!F:F)</f>
        <v>0</v>
      </c>
      <c r="C25" s="49">
        <f>sumif('Staff List'!$E:$E,$A25,'Staff List'!H:H)</f>
        <v>0</v>
      </c>
      <c r="D25" s="49">
        <f t="shared" si="1"/>
        <v>0</v>
      </c>
      <c r="E25" s="50" t="str">
        <f t="shared" si="2"/>
        <v/>
      </c>
      <c r="F25" s="50" t="str">
        <f>iferror(countif('Staff List'!E:E,A25)/(COUNTA('Staff List'!E:E)-1))</f>
        <v/>
      </c>
      <c r="G25" s="50" t="str">
        <f>iferror(averageif('Staff List'!E:E,A25,'Staff List'!J:J))</f>
        <v/>
      </c>
      <c r="H25" s="50" t="str">
        <f t="shared" si="3"/>
        <v/>
      </c>
    </row>
  </sheetData>
  <drawing r:id="rId1"/>
</worksheet>
</file>